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ochis\OneDrive - Synergy Dental Partners\Supplier Rates\2025\"/>
    </mc:Choice>
  </mc:AlternateContent>
  <xr:revisionPtr revIDLastSave="0" documentId="8_{0CEAA9A6-11AA-4F42-BAD7-07C26E2C4AB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hibit 1" sheetId="1" r:id="rId1"/>
    <sheet name="Exhibit 1B" sheetId="4" r:id="rId2"/>
  </sheets>
  <definedNames>
    <definedName name="asd">'Exhibit 1'!#REF!</definedName>
    <definedName name="column">'Exhibit 1'!#REF!</definedName>
    <definedName name="ColumnTitle1" localSheetId="1">#REF!</definedName>
    <definedName name="ColumnTitle1">#REF!</definedName>
    <definedName name="ColumnTitleRegion1..B6.1" localSheetId="1">'Exhibit 1B'!$B$5</definedName>
    <definedName name="ColumnTitleRegion1..B6.1">'Exhibit 1'!$B$5</definedName>
    <definedName name="ColumnTitleRegion10..B24.1" localSheetId="1">'Exhibit 1B'!#REF!</definedName>
    <definedName name="ColumnTitleRegion10..B24.1">'Exhibit 1'!#REF!</definedName>
    <definedName name="ColumnTitleRegion11..B26.1" localSheetId="1">'Exhibit 1B'!#REF!</definedName>
    <definedName name="ColumnTitleRegion11..B26.1">'Exhibit 1'!#REF!</definedName>
    <definedName name="ColumnTitleRegion12..B28.1" localSheetId="1">'Exhibit 1B'!#REF!</definedName>
    <definedName name="ColumnTitleRegion12..B28.1">'Exhibit 1'!#REF!</definedName>
    <definedName name="ColumnTitleRegion13..B30.1" localSheetId="1">'Exhibit 1B'!#REF!</definedName>
    <definedName name="ColumnTitleRegion13..B30.1">'Exhibit 1'!#REF!</definedName>
    <definedName name="ColumnTitleRegion14..D33" localSheetId="1">'Exhibit 1B'!#REF!</definedName>
    <definedName name="ColumnTitleRegion14..D33">'Exhibit 1'!#REF!</definedName>
    <definedName name="ColumnTitleRegion2..B8.1" localSheetId="1">'Exhibit 1B'!#REF!</definedName>
    <definedName name="ColumnTitleRegion2..B8.1">'Exhibit 1'!#REF!</definedName>
    <definedName name="ColumnTitleRegion3..B10.1" localSheetId="1">'Exhibit 1B'!#REF!</definedName>
    <definedName name="ColumnTitleRegion3..B10.1">'Exhibit 1'!#REF!</definedName>
    <definedName name="ColumnTitleRegion4..B12.1" localSheetId="1">'Exhibit 1B'!#REF!</definedName>
    <definedName name="ColumnTitleRegion4..B12.1">'Exhibit 1'!#REF!</definedName>
    <definedName name="ColumnTitleRegion5..B14.1" localSheetId="1">'Exhibit 1B'!#REF!</definedName>
    <definedName name="ColumnTitleRegion5..B14.1">'Exhibit 1'!#REF!</definedName>
    <definedName name="ColumnTitleRegion6..B16.1" localSheetId="1">'Exhibit 1B'!#REF!</definedName>
    <definedName name="ColumnTitleRegion6..B16.1">'Exhibit 1'!#REF!</definedName>
    <definedName name="ColumnTitleRegion7..B18.1" localSheetId="1">'Exhibit 1B'!#REF!</definedName>
    <definedName name="ColumnTitleRegion7..B18.1">'Exhibit 1'!#REF!</definedName>
    <definedName name="ColumnTitleRegion8..B20.1" localSheetId="1">'Exhibit 1B'!#REF!</definedName>
    <definedName name="ColumnTitleRegion8..B20.1">'Exhibit 1'!#REF!</definedName>
    <definedName name="ColumnTitleRegion9..B22.1" localSheetId="1">'Exhibit 1B'!#REF!</definedName>
    <definedName name="ColumnTitleRegion9..B22.1">'Exhibit 1'!#REF!</definedName>
    <definedName name="Other" localSheetId="1">'Exhibit 1B'!#REF!</definedName>
    <definedName name="Other">'Exhibit 1'!#REF!</definedName>
    <definedName name="_xlnm.Print_Area" localSheetId="0">'Exhibit 1'!$A$1:$J$128</definedName>
    <definedName name="_xlnm.Print_Titles" localSheetId="0">'Exhibit 1'!$B:$B,'Exhibit 1'!$3:$4</definedName>
    <definedName name="_xlnm.Print_Titles" localSheetId="1">'Exhibit 1B'!$B:$B,'Exhibit 1B'!$3:$4</definedName>
    <definedName name="RowTitleRegion1..G35" localSheetId="1">LineItems2[[#Totals],[Cost]]</definedName>
    <definedName name="RowTitleRegion1..G35">LineItems[[#Totals],[Cost]]</definedName>
    <definedName name="Subtotal" localSheetId="1">#REF!</definedName>
    <definedName name="Subtotal">#REF!</definedName>
    <definedName name="TaxRate" localSheetId="1">'Exhibit 1B'!#REF!</definedName>
    <definedName name="TaxRate">'Exhibit 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4" l="1"/>
  <c r="J44" i="4" s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</calcChain>
</file>

<file path=xl/sharedStrings.xml><?xml version="1.0" encoding="utf-8"?>
<sst xmlns="http://schemas.openxmlformats.org/spreadsheetml/2006/main" count="847" uniqueCount="200">
  <si>
    <t>Synergy Dental Partners Pricing</t>
  </si>
  <si>
    <t>Company Name</t>
  </si>
  <si>
    <t>National Dentex Labs, LLC</t>
  </si>
  <si>
    <t>Pricing available:</t>
  </si>
  <si>
    <t>All NDX Labs except NDX DH Baker, NDX Fine Arts, NDX Green, NDX GPS, NDX LK Dental Studio, NDX Pacific and NDX Perry &amp; Young</t>
  </si>
  <si>
    <t>SubDept</t>
  </si>
  <si>
    <t>Dept</t>
  </si>
  <si>
    <t>Product Description</t>
  </si>
  <si>
    <t>Sold as</t>
  </si>
  <si>
    <t>NDX Standard Rate</t>
  </si>
  <si>
    <t>Cost</t>
  </si>
  <si>
    <t>Notes (see coding below chart)</t>
  </si>
  <si>
    <t>Synergy Member savings</t>
  </si>
  <si>
    <t>CUSTOMER:</t>
  </si>
  <si>
    <t>Zirconia</t>
  </si>
  <si>
    <t>Fixed</t>
  </si>
  <si>
    <t>Aesthetic Full Contour Zirconia</t>
  </si>
  <si>
    <t>Each</t>
  </si>
  <si>
    <t/>
  </si>
  <si>
    <t>Synergy Dental Partners</t>
  </si>
  <si>
    <t>Aesthetic Full Contour Zirconia - Digital</t>
  </si>
  <si>
    <t>DATE PREPARED:</t>
  </si>
  <si>
    <t>Aesthetic Full Contour Zirconia - Digital Modeless</t>
  </si>
  <si>
    <t>Full Contour Zirconia</t>
  </si>
  <si>
    <t>Full Contour Zirconia - Digital</t>
  </si>
  <si>
    <t>SALESPERSON:</t>
  </si>
  <si>
    <t>Full Contour Zirconia - Digital Modeless</t>
  </si>
  <si>
    <t>Ken Gray</t>
  </si>
  <si>
    <t>Zirconia Layered</t>
  </si>
  <si>
    <t>PREPARED BY:</t>
  </si>
  <si>
    <t>PFM</t>
  </si>
  <si>
    <t>PFM - SP/Noble</t>
  </si>
  <si>
    <t>1,3</t>
  </si>
  <si>
    <t>Heather Herget</t>
  </si>
  <si>
    <t>PFM - Base/NP</t>
  </si>
  <si>
    <t>PFM - High Noble</t>
  </si>
  <si>
    <t>Full Cast Crown</t>
  </si>
  <si>
    <t>Full Cast - SP/Noble</t>
  </si>
  <si>
    <t>Full Cast - Base/NP</t>
  </si>
  <si>
    <t>Full Cast High Noble Crown</t>
  </si>
  <si>
    <t>Full Cast - High Noble Yellow</t>
  </si>
  <si>
    <t>Models</t>
  </si>
  <si>
    <t>Digital Models -Quad</t>
  </si>
  <si>
    <t>Upper/Lower Set</t>
  </si>
  <si>
    <t>Full Ceramic</t>
  </si>
  <si>
    <t>Emax</t>
  </si>
  <si>
    <t>Emax - Digital</t>
  </si>
  <si>
    <t>Emax - Digital Modeless</t>
  </si>
  <si>
    <t>Emax Inlay/Onlay</t>
  </si>
  <si>
    <t>Emax Layered</t>
  </si>
  <si>
    <t>Emax Layered Veneer</t>
  </si>
  <si>
    <t>Emax Veneer</t>
  </si>
  <si>
    <t xml:space="preserve">Models </t>
  </si>
  <si>
    <t>Digital Model -Full Arch</t>
  </si>
  <si>
    <t>Other Non-Unit</t>
  </si>
  <si>
    <t>Diagnostic Wax up</t>
  </si>
  <si>
    <t>Metal Lingual</t>
  </si>
  <si>
    <t>Metal Occlusal</t>
  </si>
  <si>
    <t>Implant</t>
  </si>
  <si>
    <t>Argen Ti Abut w/FCZ</t>
  </si>
  <si>
    <t>2,3</t>
  </si>
  <si>
    <t>Atlantis Ti Abut w/Aesthetic FCZ</t>
  </si>
  <si>
    <t>Atlantis Ti Abut w/FCZ</t>
  </si>
  <si>
    <t>Atlantis Ti Abut w/PFZ</t>
  </si>
  <si>
    <t>Bellatek Encode Titanium Abut w/Aesthetic FCZ</t>
  </si>
  <si>
    <t>Bellatek Encode Titanium Abut w/FCZ</t>
  </si>
  <si>
    <t>Bellatek Titanium Abut w/Aesthetic FCZ</t>
  </si>
  <si>
    <t>Bellatek Titanium Abut w/FCZ</t>
  </si>
  <si>
    <t>BioHorizons Titanium Abut w/Aesthetic FCZ</t>
  </si>
  <si>
    <t>BioHorizons Titanium Abut w/FCZ</t>
  </si>
  <si>
    <t>BioHorizons Titanium Abut w/PFZ</t>
  </si>
  <si>
    <t>Generic Custom Ti Abut w/FCZ</t>
  </si>
  <si>
    <t>Generic Custom Ti Abut w/FCZ Aesthetic</t>
  </si>
  <si>
    <t>Generic Custom Zirconia Abut w/FCZ</t>
  </si>
  <si>
    <t>Generic Custom Zirconia Abut w/PFZ</t>
  </si>
  <si>
    <t>Generic Custom Ti Abut w/PFZ</t>
  </si>
  <si>
    <t>Generic Custom Zirconia Abut w/FCZ Aesthetic</t>
  </si>
  <si>
    <t>Implant Direct Titanium Abut w/ FCZ Aesthetic Complete</t>
  </si>
  <si>
    <t>Implant Direct Titanium Abut w/ FCZ Complete</t>
  </si>
  <si>
    <t>Implant Direct Titanium Abut w/ PFZ</t>
  </si>
  <si>
    <t>Neodent Titanium Abut w/ FCZ</t>
  </si>
  <si>
    <t>Nobel Titanium Abut w/PFZ</t>
  </si>
  <si>
    <t>Nobel Titanium Abut w/Aesthetic FCZ</t>
  </si>
  <si>
    <t>Nobel Titanium Abut w/FCZ</t>
  </si>
  <si>
    <t>Straumann Titanium Abut w/Aesthetic FCZ</t>
  </si>
  <si>
    <t>Straumann Titanium Abut w/FCZ</t>
  </si>
  <si>
    <t>Straumann Titanium Abut w/PFZ</t>
  </si>
  <si>
    <t>ZimVie TI Abut w/ FCZ</t>
  </si>
  <si>
    <t>Atlantis Ti Abut w/PFM High Noble</t>
  </si>
  <si>
    <t>1,2,3</t>
  </si>
  <si>
    <t>Atlantis Ti Abut w/PFM Noble</t>
  </si>
  <si>
    <t>Atlantis Ti Abut w/PFM NP</t>
  </si>
  <si>
    <t>Generic Abut w/PFM Base</t>
  </si>
  <si>
    <t>Generic Titanium Abut w/PFM Noble</t>
  </si>
  <si>
    <t>Generic Abut w/PFM High Noble</t>
  </si>
  <si>
    <t>Nobel Titanium Abut w/PFM Noble</t>
  </si>
  <si>
    <t>Straumann Titanium Abut w/PFM Noble</t>
  </si>
  <si>
    <t>Straumann Abut w/PFM HN</t>
  </si>
  <si>
    <t>Straumann Titanium Abut w/PFM Base</t>
  </si>
  <si>
    <t>Soft Tissue Model</t>
  </si>
  <si>
    <t>per Arch</t>
  </si>
  <si>
    <t>Abutments</t>
  </si>
  <si>
    <t>Generic Zirconia Custom Abutment</t>
  </si>
  <si>
    <t>3,11</t>
  </si>
  <si>
    <t>Generic Titanium Custom Abutment</t>
  </si>
  <si>
    <t>Anodize Abutment</t>
  </si>
  <si>
    <t>Atlantis Ti Abut w/Emax</t>
  </si>
  <si>
    <t>Bellatek Encode Titanium Abut w/Emax</t>
  </si>
  <si>
    <t>BioHorizons Titanium Abut w/Emax</t>
  </si>
  <si>
    <t>Generic Custom Titanium Abut w/Emax</t>
  </si>
  <si>
    <t>Generic Zirconia Abut w/ Emax</t>
  </si>
  <si>
    <t>Nobel Titanium Abut w/Emax</t>
  </si>
  <si>
    <t>Labor - Implant</t>
  </si>
  <si>
    <t>Denture</t>
  </si>
  <si>
    <t>Partials</t>
  </si>
  <si>
    <t>Acrylic Flipper</t>
  </si>
  <si>
    <t>3,4,7</t>
  </si>
  <si>
    <t>Acrylic Partial</t>
  </si>
  <si>
    <t>3,5,7</t>
  </si>
  <si>
    <t>Cast Clasp</t>
  </si>
  <si>
    <t>Cast Partial Frame</t>
  </si>
  <si>
    <t>3,6</t>
  </si>
  <si>
    <t>Cast Partial Set &amp; Process - Premium</t>
  </si>
  <si>
    <t>3,9</t>
  </si>
  <si>
    <t xml:space="preserve">Cast Partial Set &amp; Process </t>
  </si>
  <si>
    <t>3,7</t>
  </si>
  <si>
    <t>Duraflex Partial</t>
  </si>
  <si>
    <t>Flexible Partial</t>
  </si>
  <si>
    <t>Valplast Partial</t>
  </si>
  <si>
    <t>3,6,7</t>
  </si>
  <si>
    <t>Wrought Wire Clasp</t>
  </si>
  <si>
    <t>Dentures</t>
  </si>
  <si>
    <t>Ball Clasp</t>
  </si>
  <si>
    <t>Base Plate</t>
  </si>
  <si>
    <t>Base Plate &amp; Bite Rim</t>
  </si>
  <si>
    <t>Bite Rim</t>
  </si>
  <si>
    <t>Custom Tray</t>
  </si>
  <si>
    <t>Full Denture - Economy</t>
  </si>
  <si>
    <t>Full Denture - Standard</t>
  </si>
  <si>
    <t>Full Denture - Premium</t>
  </si>
  <si>
    <t>Patient Identification</t>
  </si>
  <si>
    <t>Repair Add Teeth - Ea Add'l</t>
  </si>
  <si>
    <t>Reset Partial or Denture</t>
  </si>
  <si>
    <t>Repair/Reline</t>
  </si>
  <si>
    <t>Add Tooth</t>
  </si>
  <si>
    <t>1st tooth on arch</t>
  </si>
  <si>
    <t>Minor Repair - Removable</t>
  </si>
  <si>
    <t>Reline</t>
  </si>
  <si>
    <t>Reline - Soft</t>
  </si>
  <si>
    <t>Appliance</t>
  </si>
  <si>
    <t>NTI</t>
  </si>
  <si>
    <t>NTI Hard</t>
  </si>
  <si>
    <t>Bite Guards</t>
  </si>
  <si>
    <t>Hard Guard</t>
  </si>
  <si>
    <t>Hard/Soft Guard</t>
  </si>
  <si>
    <t>Thermoguard</t>
  </si>
  <si>
    <t>Sleep Apnea Treatments</t>
  </si>
  <si>
    <t>ClearDream</t>
  </si>
  <si>
    <t>EMA</t>
  </si>
  <si>
    <t>TAP 3 TL</t>
  </si>
  <si>
    <t>Orthodontics</t>
  </si>
  <si>
    <t>Invisible Retainer</t>
  </si>
  <si>
    <t>Hawley Retainer</t>
  </si>
  <si>
    <t>Delivery</t>
  </si>
  <si>
    <t>Local Pickup &amp; Delivery</t>
  </si>
  <si>
    <t>per Case</t>
  </si>
  <si>
    <t>Standard Carrier Shipping</t>
  </si>
  <si>
    <t>Note codes:</t>
  </si>
  <si>
    <t>Plus Alloy</t>
  </si>
  <si>
    <t>Includes custom abutment, crown, analog, screw, soft tissue model, screw retained cementation and labor</t>
  </si>
  <si>
    <t>Additional printed model fees may apply</t>
  </si>
  <si>
    <t>No clasps</t>
  </si>
  <si>
    <t>Includes 2 wire clasps</t>
  </si>
  <si>
    <t>Includes clasps</t>
  </si>
  <si>
    <t>Includes standard/economy teeth</t>
  </si>
  <si>
    <t>Fee Applies outside of normal implant bundle production</t>
  </si>
  <si>
    <t>Includes premium teeth</t>
  </si>
  <si>
    <t>Includes 2 wings and 1 pontic</t>
  </si>
  <si>
    <t xml:space="preserve">NDX GPS, NDX Nelson and NDX Pacific Labs </t>
  </si>
  <si>
    <t>Synergy Member % savings</t>
  </si>
  <si>
    <t>Bruxzir</t>
  </si>
  <si>
    <t>Bruxzir - Digital</t>
  </si>
  <si>
    <t>Full Contour Zirconia Inlay/Onlay</t>
  </si>
  <si>
    <t>Zirconia Layered - Digital</t>
  </si>
  <si>
    <t>Full Cast - High Noble White</t>
  </si>
  <si>
    <t>Full Cast - Noble Yellow</t>
  </si>
  <si>
    <t>Composite</t>
  </si>
  <si>
    <t>Emax Inlay/Onlay - Digital</t>
  </si>
  <si>
    <t>Temporary Crown</t>
  </si>
  <si>
    <t>Diagnostic Wax Up</t>
  </si>
  <si>
    <t>Porcelain Butt Margin</t>
  </si>
  <si>
    <t>Porcelain Butt Margin - 360</t>
  </si>
  <si>
    <t>Wing</t>
  </si>
  <si>
    <t>Generic  Custom Ti Abut w/FCZ - Digital</t>
  </si>
  <si>
    <t>Cast Partial Complete</t>
  </si>
  <si>
    <t>Flexible Clasp</t>
  </si>
  <si>
    <t>Cast Partial Frame  - Vitallium</t>
  </si>
  <si>
    <t>Soft Mouthguard</t>
  </si>
  <si>
    <t>Shipping &amp; Handling</t>
  </si>
  <si>
    <t>Abutment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</si>
</sst>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8" formatCode="&quot;$&quot;#,##0.00_);[Red]\(&quot;$&quot;#,##0.00\)"/>
    <numFmt numFmtId="164" formatCode="[&lt;=9999999]###\-####;###\-###\-####"/>
  </numFmts>
  <fonts count="13" x14ac:knownFonts="1">
    <font>
      <sz val="11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sz val="25"/>
      <color theme="4"/>
      <name val="Arial"/>
      <family val="2"/>
      <scheme val="major"/>
    </font>
    <font>
      <sz val="11"/>
      <color theme="3" tint="0.24994659260841701"/>
      <name val="Arial"/>
      <family val="2"/>
      <scheme val="minor"/>
    </font>
    <font>
      <sz val="11"/>
      <color theme="3"/>
      <name val="Arial"/>
      <family val="2"/>
      <scheme val="minor"/>
    </font>
    <font>
      <b/>
      <i/>
      <sz val="11"/>
      <color theme="3"/>
      <name val="Arial"/>
      <family val="2"/>
      <scheme val="minor"/>
    </font>
    <font>
      <b/>
      <sz val="11"/>
      <color theme="3" tint="0.24994659260841701"/>
      <name val="Arial"/>
      <family val="2"/>
      <scheme val="minor"/>
    </font>
    <font>
      <sz val="11"/>
      <color theme="4" tint="-0.2499465926084170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8"/>
      <name val="Arial"/>
      <family val="2"/>
      <scheme val="minor"/>
    </font>
    <font>
      <sz val="11"/>
      <color theme="3"/>
      <name val="Arial"/>
      <scheme val="minor"/>
    </font>
  </fonts>
  <fills count="5">
    <fill>
      <patternFill patternType="none"/>
    </fill>
    <fill>
      <patternFill patternType="gray125"/>
    </fill>
    <fill>
      <patternFill patternType="lightUp">
        <fgColor theme="3" tint="0.89996032593768116"/>
        <bgColor auto="1"/>
      </patternFill>
    </fill>
    <fill>
      <patternFill patternType="lightUp">
        <fgColor theme="3" tint="0.89996032593768116"/>
        <bgColor indexed="65"/>
      </patternFill>
    </fill>
    <fill>
      <patternFill patternType="solid">
        <fgColor rgb="FF002857"/>
      </patternFill>
    </fill>
  </fills>
  <borders count="6">
    <border>
      <left/>
      <right/>
      <top/>
      <bottom/>
      <diagonal/>
    </border>
    <border>
      <left/>
      <right/>
      <top/>
      <bottom style="thick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/>
      <right/>
      <top style="thin">
        <color theme="3" tint="0.749961851863155"/>
      </top>
      <bottom/>
      <diagonal/>
    </border>
    <border>
      <left/>
      <right/>
      <top style="hair">
        <color theme="3" tint="0.24994659260841701"/>
      </top>
      <bottom/>
      <diagonal/>
    </border>
    <border>
      <left/>
      <right/>
      <top style="thin">
        <color theme="3" tint="0.749961851863155"/>
      </top>
      <bottom style="thin">
        <color theme="3" tint="0.749961851863155"/>
      </bottom>
      <diagonal/>
    </border>
  </borders>
  <cellStyleXfs count="22">
    <xf numFmtId="0" fontId="0" fillId="0" borderId="0">
      <alignment horizontal="left" vertical="center" wrapText="1" indent="1"/>
    </xf>
    <xf numFmtId="0" fontId="2" fillId="0" borderId="0"/>
    <xf numFmtId="164" fontId="4" fillId="0" borderId="0" applyFont="0" applyFill="0" applyBorder="0">
      <alignment horizontal="left" vertical="top" wrapText="1"/>
    </xf>
    <xf numFmtId="0" fontId="6" fillId="0" borderId="0" applyNumberFormat="0" applyFill="0" applyProtection="0">
      <alignment horizontal="left" vertical="center" indent="1"/>
    </xf>
    <xf numFmtId="0" fontId="3" fillId="0" borderId="4">
      <alignment horizontal="left" vertical="top" wrapText="1"/>
    </xf>
    <xf numFmtId="0" fontId="3" fillId="0" borderId="0" applyNumberFormat="0" applyFill="0" applyBorder="0" applyProtection="0">
      <alignment horizontal="left" vertical="top" wrapText="1"/>
    </xf>
    <xf numFmtId="0" fontId="3" fillId="0" borderId="0" applyNumberFormat="0" applyFill="0" applyBorder="0" applyProtection="0">
      <alignment horizontal="left" vertical="top" wrapText="1"/>
    </xf>
    <xf numFmtId="1" fontId="1" fillId="0" borderId="0" applyFont="0" applyFill="0" applyBorder="0" applyProtection="0">
      <alignment horizontal="center" vertical="center"/>
    </xf>
    <xf numFmtId="7" fontId="1" fillId="0" borderId="0" applyFont="0" applyFill="0" applyBorder="0" applyProtection="0">
      <alignment horizontal="right" vertical="center" indent="1"/>
    </xf>
    <xf numFmtId="7" fontId="8" fillId="3" borderId="0" applyBorder="0" applyProtection="0">
      <alignment horizontal="right" vertical="center" indent="1"/>
    </xf>
    <xf numFmtId="10" fontId="8" fillId="3" borderId="0" applyBorder="0" applyProtection="0">
      <alignment horizontal="right" vertical="center" indent="1"/>
    </xf>
    <xf numFmtId="0" fontId="3" fillId="0" borderId="3">
      <alignment vertical="top" wrapText="1"/>
    </xf>
    <xf numFmtId="0" fontId="7" fillId="0" borderId="0">
      <alignment horizontal="left" vertical="center"/>
    </xf>
    <xf numFmtId="0" fontId="3" fillId="0" borderId="0">
      <alignment horizontal="left" vertical="top" wrapText="1"/>
    </xf>
    <xf numFmtId="0" fontId="4" fillId="0" borderId="0" applyNumberFormat="0" applyFill="0" applyBorder="0" applyProtection="0">
      <alignment horizontal="left" vertical="center"/>
    </xf>
    <xf numFmtId="0" fontId="5" fillId="2" borderId="0" applyNumberFormat="0" applyProtection="0">
      <alignment horizontal="left" vertical="center" wrapText="1"/>
    </xf>
    <xf numFmtId="0" fontId="4" fillId="0" borderId="0" applyNumberFormat="0" applyFill="0" applyBorder="0" applyProtection="0">
      <alignment horizontal="left" vertical="top" wrapText="1"/>
    </xf>
    <xf numFmtId="14" fontId="4" fillId="0" borderId="0" applyFont="0" applyFill="0" applyBorder="0">
      <alignment horizontal="left" vertical="top"/>
    </xf>
    <xf numFmtId="0" fontId="4" fillId="0" borderId="0" applyNumberFormat="0" applyFont="0" applyFill="0" applyBorder="0">
      <alignment horizontal="center" vertical="center"/>
    </xf>
    <xf numFmtId="14" fontId="4" fillId="0" borderId="0" applyFont="0" applyFill="0" applyBorder="0">
      <alignment horizontal="left" vertical="center"/>
    </xf>
    <xf numFmtId="0" fontId="4" fillId="0" borderId="1" applyNumberFormat="0" applyFill="0" applyAlignment="0" applyProtection="0">
      <alignment vertical="center"/>
    </xf>
    <xf numFmtId="0" fontId="4" fillId="0" borderId="2" applyNumberFormat="0" applyFont="0" applyFill="0" applyAlignment="0">
      <alignment horizontal="left" vertical="center"/>
    </xf>
  </cellStyleXfs>
  <cellXfs count="43">
    <xf numFmtId="0" fontId="0" fillId="0" borderId="0" xfId="0">
      <alignment horizontal="left" vertical="center" wrapText="1" indent="1"/>
    </xf>
    <xf numFmtId="0" fontId="7" fillId="0" borderId="0" xfId="12">
      <alignment horizontal="left" vertical="center"/>
    </xf>
    <xf numFmtId="0" fontId="3" fillId="0" borderId="0" xfId="13">
      <alignment horizontal="left" vertical="top" wrapText="1"/>
    </xf>
    <xf numFmtId="0" fontId="5" fillId="2" borderId="0" xfId="15">
      <alignment horizontal="left" vertical="center" wrapText="1"/>
    </xf>
    <xf numFmtId="14" fontId="3" fillId="0" borderId="2" xfId="17" applyFont="1" applyBorder="1">
      <alignment horizontal="left" vertical="top"/>
    </xf>
    <xf numFmtId="0" fontId="0" fillId="0" borderId="0" xfId="0" applyAlignment="1">
      <alignment vertical="center" wrapText="1"/>
    </xf>
    <xf numFmtId="0" fontId="0" fillId="4" borderId="0" xfId="0" applyFill="1" applyAlignment="1"/>
    <xf numFmtId="0" fontId="9" fillId="4" borderId="0" xfId="0" applyFont="1" applyFill="1" applyAlignment="1"/>
    <xf numFmtId="0" fontId="10" fillId="4" borderId="0" xfId="0" applyFont="1" applyFill="1" applyAlignment="1"/>
    <xf numFmtId="1" fontId="0" fillId="0" borderId="0" xfId="8" applyNumberFormat="1" applyFont="1" applyFill="1" applyAlignment="1">
      <alignment horizontal="left" vertical="center" indent="1"/>
    </xf>
    <xf numFmtId="7" fontId="5" fillId="2" borderId="0" xfId="15" applyNumberFormat="1" applyAlignment="1">
      <alignment horizontal="left" vertical="center"/>
    </xf>
    <xf numFmtId="0" fontId="5" fillId="2" borderId="0" xfId="15" applyAlignment="1">
      <alignment horizontal="left" vertical="center"/>
    </xf>
    <xf numFmtId="1" fontId="5" fillId="2" borderId="0" xfId="15" applyNumberFormat="1" applyAlignment="1">
      <alignment horizontal="left" vertical="center"/>
    </xf>
    <xf numFmtId="0" fontId="3" fillId="0" borderId="3" xfId="11">
      <alignment vertical="top" wrapText="1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 vertical="center" wrapText="1" indent="1"/>
    </xf>
    <xf numFmtId="0" fontId="5" fillId="2" borderId="0" xfId="15" applyAlignment="1">
      <alignment horizontal="right" vertical="center"/>
    </xf>
    <xf numFmtId="0" fontId="3" fillId="0" borderId="5" xfId="11" applyBorder="1" applyAlignment="1">
      <alignment horizontal="right" vertical="center" wrapText="1"/>
    </xf>
    <xf numFmtId="1" fontId="0" fillId="0" borderId="0" xfId="0" applyNumberFormat="1">
      <alignment horizontal="left" vertical="center" wrapText="1" indent="1"/>
    </xf>
    <xf numFmtId="0" fontId="5" fillId="2" borderId="0" xfId="15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7" fontId="8" fillId="3" borderId="0" xfId="9">
      <alignment horizontal="right" vertical="center" indent="1"/>
    </xf>
    <xf numFmtId="0" fontId="4" fillId="0" borderId="0" xfId="0" applyFont="1">
      <alignment horizontal="left" vertical="center" wrapText="1" indent="1"/>
    </xf>
    <xf numFmtId="1" fontId="4" fillId="0" borderId="0" xfId="8" applyNumberFormat="1" applyFont="1" applyFill="1" applyAlignment="1">
      <alignment horizontal="left" vertical="center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 indent="1"/>
    </xf>
    <xf numFmtId="0" fontId="8" fillId="0" borderId="0" xfId="18" applyFont="1" applyFill="1" applyBorder="1" applyAlignment="1">
      <alignment horizontal="center" vertical="center" wrapText="1"/>
    </xf>
    <xf numFmtId="0" fontId="8" fillId="0" borderId="0" xfId="18" applyFont="1" applyFill="1" applyBorder="1">
      <alignment horizontal="center" vertical="center"/>
    </xf>
    <xf numFmtId="0" fontId="8" fillId="0" borderId="0" xfId="0" applyFont="1" applyAlignment="1">
      <alignment horizontal="center" vertical="center" indent="1"/>
    </xf>
    <xf numFmtId="0" fontId="8" fillId="0" borderId="0" xfId="0" applyFont="1">
      <alignment horizontal="left" vertical="center" wrapText="1" indent="1"/>
    </xf>
    <xf numFmtId="8" fontId="0" fillId="4" borderId="0" xfId="0" applyNumberFormat="1" applyFill="1" applyAlignment="1"/>
    <xf numFmtId="8" fontId="8" fillId="0" borderId="0" xfId="0" applyNumberFormat="1" applyFont="1">
      <alignment horizontal="left" vertical="center" wrapText="1" indent="1"/>
    </xf>
    <xf numFmtId="8" fontId="0" fillId="0" borderId="0" xfId="0" applyNumberFormat="1">
      <alignment horizontal="left" vertical="center" wrapText="1" indent="1"/>
    </xf>
    <xf numFmtId="8" fontId="5" fillId="2" borderId="0" xfId="15" applyNumberFormat="1" applyAlignment="1">
      <alignment horizontal="left" vertical="center"/>
    </xf>
    <xf numFmtId="0" fontId="12" fillId="0" borderId="0" xfId="0" applyFont="1">
      <alignment horizontal="left" vertical="center" wrapText="1" indent="1"/>
    </xf>
    <xf numFmtId="7" fontId="9" fillId="4" borderId="0" xfId="8" applyFont="1" applyFill="1">
      <alignment horizontal="right" vertical="center" indent="1"/>
    </xf>
    <xf numFmtId="7" fontId="0" fillId="0" borderId="0" xfId="8" applyFont="1">
      <alignment horizontal="right" vertical="center" indent="1"/>
    </xf>
    <xf numFmtId="7" fontId="5" fillId="2" borderId="0" xfId="8" applyFont="1" applyFill="1">
      <alignment horizontal="right" vertical="center" indent="1"/>
    </xf>
    <xf numFmtId="10" fontId="8" fillId="3" borderId="0" xfId="10">
      <alignment horizontal="right" vertical="center" indent="1"/>
    </xf>
    <xf numFmtId="8" fontId="4" fillId="0" borderId="0" xfId="0" applyNumberFormat="1" applyFont="1">
      <alignment horizontal="left" vertical="center" wrapText="1" indent="1"/>
    </xf>
    <xf numFmtId="0" fontId="5" fillId="2" borderId="0" xfId="15">
      <alignment horizontal="left" vertical="center" wrapText="1"/>
    </xf>
    <xf numFmtId="0" fontId="3" fillId="0" borderId="0" xfId="11" applyBorder="1" applyAlignment="1">
      <alignment horizontal="left" vertical="center" wrapText="1"/>
    </xf>
  </cellXfs>
  <cellStyles count="22">
    <cellStyle name="Bottom Border" xfId="21" xr:uid="{00000000-0005-0000-0000-000000000000}"/>
    <cellStyle name="Centered table headers" xfId="18" xr:uid="{00000000-0005-0000-0000-000001000000}"/>
    <cellStyle name="Comma" xfId="7" builtinId="3" customBuiltin="1"/>
    <cellStyle name="Currency" xfId="8" builtinId="4" customBuiltin="1"/>
    <cellStyle name="Currency [0]" xfId="9" builtinId="7" customBuiltin="1"/>
    <cellStyle name="Date" xfId="17" xr:uid="{00000000-0005-0000-0000-000005000000}"/>
    <cellStyle name="Due Date" xfId="19" xr:uid="{00000000-0005-0000-0000-000006000000}"/>
    <cellStyle name="Explanatory Text" xfId="16" builtinId="53" customBuiltin="1"/>
    <cellStyle name="Followed Hyperlink" xfId="6" builtinId="9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" xfId="5" builtinId="8" customBuiltin="1"/>
    <cellStyle name="Input" xfId="15" builtinId="20" customBuiltin="1"/>
    <cellStyle name="Normal" xfId="0" builtinId="0" customBuiltin="1"/>
    <cellStyle name="Percent" xfId="10" builtinId="5" customBuiltin="1"/>
    <cellStyle name="Phone" xfId="2" xr:uid="{00000000-0005-0000-0000-000011000000}"/>
    <cellStyle name="Sign Here" xfId="3" xr:uid="{00000000-0005-0000-0000-000012000000}"/>
    <cellStyle name="Signature" xfId="4" xr:uid="{00000000-0005-0000-0000-000013000000}"/>
    <cellStyle name="Title" xfId="1" builtinId="15" customBuiltin="1"/>
    <cellStyle name="Total" xfId="20" builtinId="25" customBuiltin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indent="1" justifyLastLine="0" shrinkToFit="0" readingOrder="0"/>
    </dxf>
    <dxf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indent="1" justifyLastLine="0" shrinkToFit="0" readingOrder="0"/>
    </dxf>
    <dxf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</dxf>
    <dxf>
      <font>
        <b/>
      </font>
    </dxf>
    <dxf>
      <font>
        <b/>
        <i val="0"/>
      </font>
      <fill>
        <patternFill patternType="lightUp">
          <fgColor theme="3" tint="0.89996032593768116"/>
        </patternFill>
      </fill>
      <border>
        <bottom style="thin">
          <color theme="3" tint="0.749961851863155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 patternType="lightUp">
          <fgColor theme="3" tint="0.89996032593768116"/>
        </patternFill>
      </fill>
    </dxf>
    <dxf>
      <font>
        <b/>
        <i val="0"/>
      </font>
    </dxf>
    <dxf>
      <font>
        <b val="0"/>
        <i val="0"/>
      </font>
      <fill>
        <patternFill patternType="solid">
          <fgColor theme="0"/>
        </patternFill>
      </fill>
      <border>
        <left/>
        <right/>
        <bottom/>
        <vertical/>
        <horizontal/>
      </border>
    </dxf>
    <dxf>
      <font>
        <b val="0"/>
        <i val="0"/>
        <color theme="4" tint="-0.24994659260841701"/>
      </font>
      <border>
        <left style="thin">
          <color theme="3" tint="0.749961851863155"/>
        </left>
        <right style="thin">
          <color theme="3" tint="0.749961851863155"/>
        </right>
        <top style="thick">
          <color theme="3" tint="0.749961851863155"/>
        </top>
        <bottom style="thin">
          <color theme="3" tint="0.749961851863155"/>
        </bottom>
      </border>
    </dxf>
    <dxf>
      <border>
        <left style="thin">
          <color theme="3" tint="0.749961851863155"/>
        </left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horizontal style="thin">
          <color theme="3" tint="0.749961851863155"/>
        </horizontal>
      </border>
    </dxf>
  </dxfs>
  <tableStyles count="1" defaultTableStyle="Construction proposal" defaultPivotStyle="PivotStyleLight7">
    <tableStyle name="Construction proposal" pivot="0" count="7" xr9:uid="{00000000-0011-0000-FFFF-FFFF00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lastHeaderCell" dxfId="31"/>
      <tableStyleElement type="lastTotalCell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876300</xdr:colOff>
      <xdr:row>0</xdr:row>
      <xdr:rowOff>47625</xdr:rowOff>
    </xdr:from>
    <xdr:ext cx="2381250" cy="476250"/>
    <xdr:pic>
      <xdr:nvPicPr>
        <xdr:cNvPr id="3" name="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47625"/>
          <a:ext cx="2381250" cy="476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876300</xdr:colOff>
      <xdr:row>0</xdr:row>
      <xdr:rowOff>47625</xdr:rowOff>
    </xdr:from>
    <xdr:ext cx="2381250" cy="476250"/>
    <xdr:pic>
      <xdr:nvPicPr>
        <xdr:cNvPr id="2" name="log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47625"/>
          <a:ext cx="2381250" cy="476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neItems" displayName="LineItems" ref="D4:K117" totalsRowShown="0" headerRowDxfId="29">
  <autoFilter ref="D4:K117" xr:uid="{00000000-0009-0000-0100-000002000000}"/>
  <tableColumns count="8">
    <tableColumn id="1" xr3:uid="{00000000-0010-0000-0000-000001000000}" name="SubDept" dataDxfId="28" totalsRowDxfId="27"/>
    <tableColumn id="9" xr3:uid="{00000000-0010-0000-0000-000009000000}" name="Dept" dataDxfId="26" totalsRowDxfId="25"/>
    <tableColumn id="8" xr3:uid="{00000000-0010-0000-0000-000008000000}" name="Product Description" dataDxfId="24" totalsRowDxfId="23"/>
    <tableColumn id="6" xr3:uid="{00000000-0010-0000-0000-000006000000}" name="Sold as" dataDxfId="22" totalsRowDxfId="21"/>
    <tableColumn id="7" xr3:uid="{00000000-0010-0000-0000-000007000000}" name="NDX Standard Rate" dataDxfId="20" totalsRowDxfId="19"/>
    <tableColumn id="3" xr3:uid="{00000000-0010-0000-0000-000003000000}" name="Cost" dataDxfId="18" dataCellStyle="Currency [0]"/>
    <tableColumn id="5" xr3:uid="{00000000-0010-0000-0000-000005000000}" name="Notes (see coding below chart)" dataDxfId="17" totalsRowDxfId="16" dataCellStyle="Currency"/>
    <tableColumn id="4" xr3:uid="{00000000-0010-0000-0000-000004000000}" name="Synergy Member savings" dataDxfId="15" totalsRowDxfId="14" dataCellStyle="Percent">
      <calculatedColumnFormula>(LineItems[[#This Row],[NDX Standard Rate]]-LineItems[[#This Row],[Cost]])/LineItems[[#This Row],[NDX Standard Rate]]</calculatedColumnFormula>
    </tableColumn>
  </tableColumns>
  <tableStyleInfo name="Construction proposal" showFirstColumn="1" showLastColumn="1" showRowStripes="1" showColumnStripes="0"/>
  <extLst>
    <ext xmlns:x14="http://schemas.microsoft.com/office/spreadsheetml/2009/9/main" uri="{504A1905-F514-4f6f-8877-14C23A59335A}">
      <x14:table altTextSummary="Enter Quantity, Description, and Unit Price in this table. Amount is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LineItems2" displayName="LineItems2" ref="C4:J59" totalsRowShown="0">
  <autoFilter ref="C4:J59" xr:uid="{00000000-0009-0000-0100-000001000000}"/>
  <sortState xmlns:xlrd2="http://schemas.microsoft.com/office/spreadsheetml/2017/richdata2" ref="C5:J63">
    <sortCondition ref="D5:D63" customList="Fixed,Implant,Denture,Denture - Implant,Appliance,Miscellaneous,Delivery"/>
    <sortCondition ref="C5:C63" customList="Zirconia,All Ceramic,PFM,Full Cast Crown,Models,Abutments,Partials,Dentures,Repair/Reline,NTI,BIte Guards,Sleep Apnea Treatments,Orthodontics,Delivery"/>
    <sortCondition ref="E5:E63"/>
  </sortState>
  <tableColumns count="8">
    <tableColumn id="1" xr3:uid="{00000000-0010-0000-0100-000001000000}" name="SubDept" dataDxfId="13" totalsRowDxfId="12"/>
    <tableColumn id="9" xr3:uid="{00000000-0010-0000-0100-000009000000}" name="Dept" dataDxfId="11"/>
    <tableColumn id="8" xr3:uid="{00000000-0010-0000-0100-000008000000}" name="Product Description" dataDxfId="10" totalsRowDxfId="9"/>
    <tableColumn id="6" xr3:uid="{00000000-0010-0000-0100-000006000000}" name="Sold as" dataDxfId="8" totalsRowDxfId="7"/>
    <tableColumn id="2" xr3:uid="{00000000-0010-0000-0100-000002000000}" name="NDX Standard Rate" dataDxfId="6" totalsRowDxfId="5"/>
    <tableColumn id="3" xr3:uid="{00000000-0010-0000-0100-000003000000}" name="Cost" dataDxfId="4" dataCellStyle="Currency [0]"/>
    <tableColumn id="5" xr3:uid="{00000000-0010-0000-0100-000005000000}" name="Notes (see coding below chart)" dataDxfId="3" totalsRowDxfId="2" dataCellStyle="Currency"/>
    <tableColumn id="4" xr3:uid="{00000000-0010-0000-0100-000004000000}" name="Synergy Member % savings" dataDxfId="1" totalsRowDxfId="0" dataCellStyle="Percent">
      <calculatedColumnFormula>(LineItems2[[#This Row],[NDX Standard Rate]]-LineItems2[[#This Row],[Cost]])/LineItems2[[#This Row],[NDX Standard Rate]]</calculatedColumnFormula>
    </tableColumn>
  </tableColumns>
  <tableStyleInfo name="Construction proposal" showFirstColumn="1" showLastColumn="1" showRowStripes="1" showColumnStripes="0"/>
  <extLst>
    <ext xmlns:x14="http://schemas.microsoft.com/office/spreadsheetml/2009/9/main" uri="{504A1905-F514-4f6f-8877-14C23A59335A}">
      <x14:table altTextSummary="Enter Quantity, Description, and Unit Price in this table.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Construction Proposal">
      <a:dk1>
        <a:sysClr val="windowText" lastClr="000000"/>
      </a:dk1>
      <a:lt1>
        <a:sysClr val="window" lastClr="FFFFFF"/>
      </a:lt1>
      <a:dk2>
        <a:srgbClr val="3F3122"/>
      </a:dk2>
      <a:lt2>
        <a:srgbClr val="F1F6F8"/>
      </a:lt2>
      <a:accent1>
        <a:srgbClr val="E54A41"/>
      </a:accent1>
      <a:accent2>
        <a:srgbClr val="4F8BA6"/>
      </a:accent2>
      <a:accent3>
        <a:srgbClr val="FC9F23"/>
      </a:accent3>
      <a:accent4>
        <a:srgbClr val="5E8C42"/>
      </a:accent4>
      <a:accent5>
        <a:srgbClr val="F9C73D"/>
      </a:accent5>
      <a:accent6>
        <a:srgbClr val="83406A"/>
      </a:accent6>
      <a:hlink>
        <a:srgbClr val="4F8BA6"/>
      </a:hlink>
      <a:folHlink>
        <a:srgbClr val="83406A"/>
      </a:folHlink>
    </a:clrScheme>
    <a:fontScheme name="199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autoPageBreaks="0" fitToPage="1"/>
  </sheetPr>
  <dimension ref="A1:K495"/>
  <sheetViews>
    <sheetView showGridLines="0" topLeftCell="C120" zoomScale="80" zoomScaleNormal="80" workbookViewId="0">
      <selection activeCell="K129" sqref="K129"/>
    </sheetView>
  </sheetViews>
  <sheetFormatPr defaultColWidth="9" defaultRowHeight="30" customHeight="1" x14ac:dyDescent="0.2"/>
  <cols>
    <col min="1" max="1" width="2.625" customWidth="1"/>
    <col min="2" max="2" width="19" customWidth="1"/>
    <col min="3" max="3" width="0.25" customWidth="1"/>
    <col min="4" max="4" width="15" bestFit="1" customWidth="1"/>
    <col min="5" max="5" width="15" customWidth="1"/>
    <col min="6" max="6" width="28.125" bestFit="1" customWidth="1"/>
    <col min="7" max="7" width="10.875" bestFit="1" customWidth="1"/>
    <col min="8" max="8" width="10.875" customWidth="1"/>
    <col min="9" max="9" width="15.875" customWidth="1"/>
    <col min="10" max="10" width="17.625" style="15" customWidth="1"/>
    <col min="11" max="11" width="14.75" customWidth="1"/>
  </cols>
  <sheetData>
    <row r="1" spans="2:11" ht="57.75" customHeight="1" x14ac:dyDescent="0.35">
      <c r="B1" s="8" t="s">
        <v>0</v>
      </c>
      <c r="C1" s="6"/>
      <c r="D1" s="7"/>
      <c r="E1" s="7"/>
      <c r="F1" s="7"/>
      <c r="G1" s="6"/>
      <c r="H1" s="6"/>
      <c r="I1" s="6"/>
      <c r="J1" s="14"/>
      <c r="K1" s="14"/>
    </row>
    <row r="2" spans="2:11" ht="30" customHeight="1" x14ac:dyDescent="0.2">
      <c r="B2" s="17" t="s">
        <v>1</v>
      </c>
      <c r="C2" s="13" t="s">
        <v>1</v>
      </c>
      <c r="D2" s="42" t="s">
        <v>2</v>
      </c>
      <c r="E2" s="42"/>
      <c r="F2" s="42"/>
      <c r="G2" s="42"/>
      <c r="H2" s="42"/>
      <c r="I2" s="42"/>
      <c r="J2" s="42"/>
    </row>
    <row r="3" spans="2:11" ht="46.5" customHeight="1" x14ac:dyDescent="0.2">
      <c r="B3" s="19" t="s">
        <v>3</v>
      </c>
      <c r="D3" s="41" t="s">
        <v>4</v>
      </c>
      <c r="E3" s="41"/>
      <c r="F3" s="41"/>
      <c r="G3" s="41"/>
      <c r="H3" s="41"/>
      <c r="I3" s="41"/>
      <c r="J3" s="41"/>
    </row>
    <row r="4" spans="2:11" ht="45" x14ac:dyDescent="0.2">
      <c r="B4" s="5"/>
      <c r="D4" s="29" t="s">
        <v>5</v>
      </c>
      <c r="E4" s="29" t="s">
        <v>6</v>
      </c>
      <c r="F4" s="29" t="s">
        <v>7</v>
      </c>
      <c r="G4" s="26" t="s">
        <v>8</v>
      </c>
      <c r="H4" s="30" t="s">
        <v>9</v>
      </c>
      <c r="I4" s="28" t="s">
        <v>10</v>
      </c>
      <c r="J4" s="27" t="s">
        <v>11</v>
      </c>
      <c r="K4" s="30" t="s">
        <v>12</v>
      </c>
    </row>
    <row r="5" spans="2:11" ht="30" customHeight="1" x14ac:dyDescent="0.2">
      <c r="B5" s="1" t="s">
        <v>13</v>
      </c>
      <c r="D5" t="s">
        <v>14</v>
      </c>
      <c r="E5" t="s">
        <v>15</v>
      </c>
      <c r="F5" t="s">
        <v>16</v>
      </c>
      <c r="G5" t="s">
        <v>17</v>
      </c>
      <c r="H5" s="33">
        <v>133.85704391434032</v>
      </c>
      <c r="I5" s="21">
        <v>78</v>
      </c>
      <c r="J5" s="9" t="s">
        <v>18</v>
      </c>
      <c r="K5" s="39">
        <f>(LineItems[[#This Row],[NDX Standard Rate]]-LineItems[[#This Row],[Cost]])/LineItems[[#This Row],[NDX Standard Rate]]</f>
        <v>0.41728879019683973</v>
      </c>
    </row>
    <row r="6" spans="2:11" ht="30" customHeight="1" x14ac:dyDescent="0.2">
      <c r="B6" s="2" t="s">
        <v>19</v>
      </c>
      <c r="D6" t="s">
        <v>14</v>
      </c>
      <c r="E6" t="s">
        <v>15</v>
      </c>
      <c r="F6" t="s">
        <v>20</v>
      </c>
      <c r="G6" t="s">
        <v>17</v>
      </c>
      <c r="H6" s="33">
        <v>134.43971603561806</v>
      </c>
      <c r="I6" s="21">
        <v>71</v>
      </c>
      <c r="J6" s="9">
        <v>3</v>
      </c>
      <c r="K6" s="39">
        <f>(LineItems[[#This Row],[NDX Standard Rate]]-LineItems[[#This Row],[Cost]])/LineItems[[#This Row],[NDX Standard Rate]]</f>
        <v>0.47188225255407806</v>
      </c>
    </row>
    <row r="7" spans="2:11" ht="30" customHeight="1" x14ac:dyDescent="0.2">
      <c r="B7" s="1" t="s">
        <v>21</v>
      </c>
      <c r="D7" s="22" t="s">
        <v>14</v>
      </c>
      <c r="E7" s="22" t="s">
        <v>15</v>
      </c>
      <c r="F7" s="22" t="s">
        <v>22</v>
      </c>
      <c r="G7" t="s">
        <v>17</v>
      </c>
      <c r="H7" s="33">
        <v>119.03247624422873</v>
      </c>
      <c r="I7" s="21">
        <v>71</v>
      </c>
      <c r="J7" s="23"/>
      <c r="K7" s="39">
        <f>(LineItems[[#This Row],[NDX Standard Rate]]-LineItems[[#This Row],[Cost]])/LineItems[[#This Row],[NDX Standard Rate]]</f>
        <v>0.40352412853847169</v>
      </c>
    </row>
    <row r="8" spans="2:11" ht="30" customHeight="1" x14ac:dyDescent="0.2">
      <c r="B8" s="4">
        <v>45524</v>
      </c>
      <c r="D8" t="s">
        <v>14</v>
      </c>
      <c r="E8" t="s">
        <v>15</v>
      </c>
      <c r="F8" s="22" t="s">
        <v>23</v>
      </c>
      <c r="G8" t="s">
        <v>17</v>
      </c>
      <c r="H8" s="33">
        <v>110.78541017351748</v>
      </c>
      <c r="I8" s="21">
        <v>78</v>
      </c>
      <c r="J8" s="18" t="s">
        <v>18</v>
      </c>
      <c r="K8" s="39">
        <f>(LineItems[[#This Row],[NDX Standard Rate]]-LineItems[[#This Row],[Cost]])/LineItems[[#This Row],[NDX Standard Rate]]</f>
        <v>0.29593617175914572</v>
      </c>
    </row>
    <row r="9" spans="2:11" ht="30" customHeight="1" x14ac:dyDescent="0.2">
      <c r="D9" t="s">
        <v>14</v>
      </c>
      <c r="E9" t="s">
        <v>15</v>
      </c>
      <c r="F9" s="22" t="s">
        <v>24</v>
      </c>
      <c r="G9" t="s">
        <v>17</v>
      </c>
      <c r="H9" s="33">
        <v>105.27313306006747</v>
      </c>
      <c r="I9" s="21">
        <v>71</v>
      </c>
      <c r="J9" s="23">
        <v>3</v>
      </c>
      <c r="K9" s="39">
        <f>(LineItems[[#This Row],[NDX Standard Rate]]-LineItems[[#This Row],[Cost]])/LineItems[[#This Row],[NDX Standard Rate]]</f>
        <v>0.32556391230905674</v>
      </c>
    </row>
    <row r="10" spans="2:11" ht="30" customHeight="1" x14ac:dyDescent="0.2">
      <c r="B10" s="1" t="s">
        <v>25</v>
      </c>
      <c r="D10" s="22" t="s">
        <v>14</v>
      </c>
      <c r="E10" s="22" t="s">
        <v>15</v>
      </c>
      <c r="F10" s="22" t="s">
        <v>26</v>
      </c>
      <c r="G10" t="s">
        <v>17</v>
      </c>
      <c r="H10" s="33">
        <v>92.886496913136995</v>
      </c>
      <c r="I10" s="21">
        <v>71</v>
      </c>
      <c r="J10" s="23"/>
      <c r="K10" s="39">
        <f>(LineItems[[#This Row],[NDX Standard Rate]]-LineItems[[#This Row],[Cost]])/LineItems[[#This Row],[NDX Standard Rate]]</f>
        <v>0.23562624967549589</v>
      </c>
    </row>
    <row r="11" spans="2:11" ht="30" customHeight="1" x14ac:dyDescent="0.2">
      <c r="B11" s="2" t="s">
        <v>27</v>
      </c>
      <c r="D11" t="s">
        <v>14</v>
      </c>
      <c r="E11" t="s">
        <v>15</v>
      </c>
      <c r="F11" t="s">
        <v>28</v>
      </c>
      <c r="G11" t="s">
        <v>17</v>
      </c>
      <c r="H11" s="33">
        <v>176.23490621780846</v>
      </c>
      <c r="I11" s="21">
        <v>82</v>
      </c>
      <c r="J11" s="9" t="s">
        <v>18</v>
      </c>
      <c r="K11" s="39">
        <f>(LineItems[[#This Row],[NDX Standard Rate]]-LineItems[[#This Row],[Cost]])/LineItems[[#This Row],[NDX Standard Rate]]</f>
        <v>0.53471192648602583</v>
      </c>
    </row>
    <row r="12" spans="2:11" ht="30" customHeight="1" x14ac:dyDescent="0.2">
      <c r="B12" s="1" t="s">
        <v>29</v>
      </c>
      <c r="D12" t="s">
        <v>30</v>
      </c>
      <c r="E12" t="s">
        <v>15</v>
      </c>
      <c r="F12" t="s">
        <v>31</v>
      </c>
      <c r="G12" t="s">
        <v>17</v>
      </c>
      <c r="H12" s="33">
        <v>189.34893804339021</v>
      </c>
      <c r="I12" s="21">
        <v>81</v>
      </c>
      <c r="J12" s="23" t="s">
        <v>32</v>
      </c>
      <c r="K12" s="39">
        <f>(LineItems[[#This Row],[NDX Standard Rate]]-LineItems[[#This Row],[Cost]])/LineItems[[#This Row],[NDX Standard Rate]]</f>
        <v>0.57221835603092497</v>
      </c>
    </row>
    <row r="13" spans="2:11" ht="30" customHeight="1" x14ac:dyDescent="0.2">
      <c r="B13" s="2" t="s">
        <v>33</v>
      </c>
      <c r="D13" t="s">
        <v>30</v>
      </c>
      <c r="E13" t="s">
        <v>15</v>
      </c>
      <c r="F13" s="22" t="s">
        <v>34</v>
      </c>
      <c r="G13" t="s">
        <v>17</v>
      </c>
      <c r="H13" s="33">
        <v>167.55734350696596</v>
      </c>
      <c r="I13" s="21">
        <v>81</v>
      </c>
      <c r="J13" s="23"/>
      <c r="K13" s="39">
        <f>(LineItems[[#This Row],[NDX Standard Rate]]-LineItems[[#This Row],[Cost]])/LineItems[[#This Row],[NDX Standard Rate]]</f>
        <v>0.51658340777745415</v>
      </c>
    </row>
    <row r="14" spans="2:11" ht="30" customHeight="1" x14ac:dyDescent="0.2">
      <c r="B14" s="2"/>
      <c r="D14" t="s">
        <v>30</v>
      </c>
      <c r="E14" t="s">
        <v>15</v>
      </c>
      <c r="F14" s="22" t="s">
        <v>35</v>
      </c>
      <c r="G14" t="s">
        <v>17</v>
      </c>
      <c r="H14" s="33">
        <v>178.83872659489165</v>
      </c>
      <c r="I14" s="21">
        <v>81</v>
      </c>
      <c r="J14" s="23" t="s">
        <v>32</v>
      </c>
      <c r="K14" s="39">
        <f>(LineItems[[#This Row],[NDX Standard Rate]]-LineItems[[#This Row],[Cost]])/LineItems[[#This Row],[NDX Standard Rate]]</f>
        <v>0.54707796492265071</v>
      </c>
    </row>
    <row r="15" spans="2:11" ht="30" customHeight="1" x14ac:dyDescent="0.2">
      <c r="B15" s="2"/>
      <c r="D15" s="22" t="s">
        <v>36</v>
      </c>
      <c r="E15" t="s">
        <v>15</v>
      </c>
      <c r="F15" s="22" t="s">
        <v>37</v>
      </c>
      <c r="G15" t="s">
        <v>17</v>
      </c>
      <c r="H15" s="33">
        <v>143.90007338835909</v>
      </c>
      <c r="I15" s="21">
        <v>52</v>
      </c>
      <c r="J15" s="23" t="s">
        <v>32</v>
      </c>
      <c r="K15" s="39">
        <f>(LineItems[[#This Row],[NDX Standard Rate]]-LineItems[[#This Row],[Cost]])/LineItems[[#This Row],[NDX Standard Rate]]</f>
        <v>0.63863812730892899</v>
      </c>
    </row>
    <row r="16" spans="2:11" ht="30" customHeight="1" x14ac:dyDescent="0.2">
      <c r="B16" s="2"/>
      <c r="D16" s="22" t="s">
        <v>36</v>
      </c>
      <c r="E16" t="s">
        <v>15</v>
      </c>
      <c r="F16" s="22" t="s">
        <v>38</v>
      </c>
      <c r="G16" t="s">
        <v>17</v>
      </c>
      <c r="H16" s="33">
        <v>147.21459463476253</v>
      </c>
      <c r="I16" s="21">
        <v>52</v>
      </c>
      <c r="J16" s="23"/>
      <c r="K16" s="39">
        <f>(LineItems[[#This Row],[NDX Standard Rate]]-LineItems[[#This Row],[Cost]])/LineItems[[#This Row],[NDX Standard Rate]]</f>
        <v>0.64677415218911338</v>
      </c>
    </row>
    <row r="17" spans="2:11" ht="30" customHeight="1" x14ac:dyDescent="0.2">
      <c r="B17" s="2"/>
      <c r="D17" s="22" t="s">
        <v>36</v>
      </c>
      <c r="E17" t="s">
        <v>15</v>
      </c>
      <c r="F17" s="22" t="s">
        <v>39</v>
      </c>
      <c r="G17" t="s">
        <v>17</v>
      </c>
      <c r="H17" s="33">
        <v>164.18263616349188</v>
      </c>
      <c r="I17" s="21">
        <v>52</v>
      </c>
      <c r="J17" s="23" t="s">
        <v>32</v>
      </c>
      <c r="K17" s="39">
        <f>(LineItems[[#This Row],[NDX Standard Rate]]-LineItems[[#This Row],[Cost]])/LineItems[[#This Row],[NDX Standard Rate]]</f>
        <v>0.68327954030279558</v>
      </c>
    </row>
    <row r="18" spans="2:11" ht="30" customHeight="1" x14ac:dyDescent="0.2">
      <c r="B18" s="2"/>
      <c r="D18" s="22" t="s">
        <v>36</v>
      </c>
      <c r="E18" t="s">
        <v>15</v>
      </c>
      <c r="F18" s="22" t="s">
        <v>40</v>
      </c>
      <c r="G18" t="s">
        <v>17</v>
      </c>
      <c r="H18" s="33">
        <v>95.908220630478453</v>
      </c>
      <c r="I18" s="21">
        <v>52</v>
      </c>
      <c r="J18" s="23" t="s">
        <v>32</v>
      </c>
      <c r="K18" s="39">
        <f>(LineItems[[#This Row],[NDX Standard Rate]]-LineItems[[#This Row],[Cost]])/LineItems[[#This Row],[NDX Standard Rate]]</f>
        <v>0.45781498542915267</v>
      </c>
    </row>
    <row r="19" spans="2:11" ht="30" customHeight="1" x14ac:dyDescent="0.2">
      <c r="B19" s="2"/>
      <c r="D19" t="s">
        <v>41</v>
      </c>
      <c r="E19" t="s">
        <v>15</v>
      </c>
      <c r="F19" t="s">
        <v>42</v>
      </c>
      <c r="G19" t="s">
        <v>43</v>
      </c>
      <c r="H19" s="33">
        <v>17.329999999999998</v>
      </c>
      <c r="I19" s="21">
        <v>6</v>
      </c>
      <c r="J19" s="9" t="s">
        <v>18</v>
      </c>
      <c r="K19" s="39">
        <f>(LineItems[[#This Row],[NDX Standard Rate]]-LineItems[[#This Row],[Cost]])/LineItems[[#This Row],[NDX Standard Rate]]</f>
        <v>0.65377957299480671</v>
      </c>
    </row>
    <row r="20" spans="2:11" ht="30" customHeight="1" x14ac:dyDescent="0.2">
      <c r="B20" s="2"/>
      <c r="D20" t="s">
        <v>44</v>
      </c>
      <c r="E20" t="s">
        <v>15</v>
      </c>
      <c r="F20" t="s">
        <v>45</v>
      </c>
      <c r="G20" t="s">
        <v>17</v>
      </c>
      <c r="H20" s="33">
        <v>152.55264278552258</v>
      </c>
      <c r="I20" s="21">
        <v>81</v>
      </c>
      <c r="J20" s="9"/>
      <c r="K20" s="39">
        <f>(LineItems[[#This Row],[NDX Standard Rate]]-LineItems[[#This Row],[Cost]])/LineItems[[#This Row],[NDX Standard Rate]]</f>
        <v>0.46903574712973117</v>
      </c>
    </row>
    <row r="21" spans="2:11" ht="30" customHeight="1" x14ac:dyDescent="0.2">
      <c r="B21" s="2"/>
      <c r="D21" t="s">
        <v>44</v>
      </c>
      <c r="E21" t="s">
        <v>15</v>
      </c>
      <c r="F21" t="s">
        <v>46</v>
      </c>
      <c r="G21" t="s">
        <v>17</v>
      </c>
      <c r="H21" s="33">
        <v>134.85039860035317</v>
      </c>
      <c r="I21" s="21">
        <v>81</v>
      </c>
      <c r="J21" s="9">
        <v>3</v>
      </c>
      <c r="K21" s="39">
        <f>(LineItems[[#This Row],[NDX Standard Rate]]-LineItems[[#This Row],[Cost]])/LineItems[[#This Row],[NDX Standard Rate]]</f>
        <v>0.39933436726387356</v>
      </c>
    </row>
    <row r="22" spans="2:11" ht="30" customHeight="1" x14ac:dyDescent="0.2">
      <c r="B22" s="2"/>
      <c r="D22" s="22" t="s">
        <v>44</v>
      </c>
      <c r="E22" s="22" t="s">
        <v>15</v>
      </c>
      <c r="F22" s="22" t="s">
        <v>47</v>
      </c>
      <c r="G22" t="s">
        <v>17</v>
      </c>
      <c r="H22" s="33">
        <v>129.10989355040701</v>
      </c>
      <c r="I22" s="21">
        <v>81</v>
      </c>
      <c r="J22" s="23"/>
      <c r="K22" s="39">
        <f>(LineItems[[#This Row],[NDX Standard Rate]]-LineItems[[#This Row],[Cost]])/LineItems[[#This Row],[NDX Standard Rate]]</f>
        <v>0.37262747437417698</v>
      </c>
    </row>
    <row r="23" spans="2:11" ht="30" customHeight="1" x14ac:dyDescent="0.2">
      <c r="B23" s="2"/>
      <c r="D23" t="s">
        <v>44</v>
      </c>
      <c r="E23" t="s">
        <v>15</v>
      </c>
      <c r="F23" t="s">
        <v>48</v>
      </c>
      <c r="G23" t="s">
        <v>17</v>
      </c>
      <c r="H23" s="33">
        <v>138.23063973063969</v>
      </c>
      <c r="I23" s="21">
        <v>81</v>
      </c>
      <c r="J23" s="9"/>
      <c r="K23" s="39">
        <f>(LineItems[[#This Row],[NDX Standard Rate]]-LineItems[[#This Row],[Cost]])/LineItems[[#This Row],[NDX Standard Rate]]</f>
        <v>0.41402282332022056</v>
      </c>
    </row>
    <row r="24" spans="2:11" ht="30" customHeight="1" x14ac:dyDescent="0.2">
      <c r="B24" s="2"/>
      <c r="D24" t="s">
        <v>44</v>
      </c>
      <c r="E24" t="s">
        <v>15</v>
      </c>
      <c r="F24" t="s">
        <v>49</v>
      </c>
      <c r="G24" t="s">
        <v>17</v>
      </c>
      <c r="H24" s="33">
        <v>199.56401972493882</v>
      </c>
      <c r="I24" s="21">
        <v>123</v>
      </c>
      <c r="J24" s="9"/>
      <c r="K24" s="39">
        <f>(LineItems[[#This Row],[NDX Standard Rate]]-LineItems[[#This Row],[Cost]])/LineItems[[#This Row],[NDX Standard Rate]]</f>
        <v>0.38365643180803738</v>
      </c>
    </row>
    <row r="25" spans="2:11" ht="30" customHeight="1" x14ac:dyDescent="0.2">
      <c r="B25" s="2"/>
      <c r="D25" s="22" t="s">
        <v>44</v>
      </c>
      <c r="E25" s="22" t="s">
        <v>15</v>
      </c>
      <c r="F25" s="22" t="s">
        <v>50</v>
      </c>
      <c r="G25" t="s">
        <v>17</v>
      </c>
      <c r="H25" s="33">
        <v>198.77636594663278</v>
      </c>
      <c r="I25" s="21">
        <v>81</v>
      </c>
      <c r="J25" s="23"/>
      <c r="K25" s="39">
        <f>(LineItems[[#This Row],[NDX Standard Rate]]-LineItems[[#This Row],[Cost]])/LineItems[[#This Row],[NDX Standard Rate]]</f>
        <v>0.59250688775673277</v>
      </c>
    </row>
    <row r="26" spans="2:11" ht="30" customHeight="1" x14ac:dyDescent="0.2">
      <c r="B26" s="2"/>
      <c r="D26" t="s">
        <v>44</v>
      </c>
      <c r="E26" t="s">
        <v>15</v>
      </c>
      <c r="F26" t="s">
        <v>51</v>
      </c>
      <c r="G26" t="s">
        <v>17</v>
      </c>
      <c r="H26" s="33">
        <v>162.94898724681173</v>
      </c>
      <c r="I26" s="21">
        <v>81</v>
      </c>
      <c r="J26" s="9"/>
      <c r="K26" s="39">
        <f>(LineItems[[#This Row],[NDX Standard Rate]]-LineItems[[#This Row],[Cost]])/LineItems[[#This Row],[NDX Standard Rate]]</f>
        <v>0.50291191514241917</v>
      </c>
    </row>
    <row r="27" spans="2:11" ht="30" customHeight="1" x14ac:dyDescent="0.2">
      <c r="B27" s="2"/>
      <c r="D27" t="s">
        <v>52</v>
      </c>
      <c r="E27" t="s">
        <v>15</v>
      </c>
      <c r="F27" t="s">
        <v>53</v>
      </c>
      <c r="G27" t="s">
        <v>43</v>
      </c>
      <c r="H27" s="33">
        <v>20.86</v>
      </c>
      <c r="I27" s="21">
        <v>11</v>
      </c>
      <c r="J27" s="9" t="s">
        <v>18</v>
      </c>
      <c r="K27" s="39">
        <f>(LineItems[[#This Row],[NDX Standard Rate]]-LineItems[[#This Row],[Cost]])/LineItems[[#This Row],[NDX Standard Rate]]</f>
        <v>0.4726749760306807</v>
      </c>
    </row>
    <row r="28" spans="2:11" ht="30" customHeight="1" x14ac:dyDescent="0.2">
      <c r="B28" s="2"/>
      <c r="D28" t="s">
        <v>54</v>
      </c>
      <c r="E28" t="s">
        <v>15</v>
      </c>
      <c r="F28" t="s">
        <v>55</v>
      </c>
      <c r="G28" t="s">
        <v>17</v>
      </c>
      <c r="H28" s="33">
        <v>39.977922590837274</v>
      </c>
      <c r="I28" s="21">
        <v>23</v>
      </c>
      <c r="J28" s="9">
        <v>3</v>
      </c>
      <c r="K28" s="39">
        <f>(LineItems[[#This Row],[NDX Standard Rate]]-LineItems[[#This Row],[Cost]])/LineItems[[#This Row],[NDX Standard Rate]]</f>
        <v>0.42468246198286758</v>
      </c>
    </row>
    <row r="29" spans="2:11" ht="30" customHeight="1" x14ac:dyDescent="0.2">
      <c r="B29" s="2"/>
      <c r="D29" t="s">
        <v>54</v>
      </c>
      <c r="E29" t="s">
        <v>15</v>
      </c>
      <c r="F29" t="s">
        <v>56</v>
      </c>
      <c r="G29" t="s">
        <v>17</v>
      </c>
      <c r="H29" s="33">
        <v>39</v>
      </c>
      <c r="I29" s="21">
        <v>37</v>
      </c>
      <c r="J29" s="9" t="s">
        <v>18</v>
      </c>
      <c r="K29" s="39">
        <f>(LineItems[[#This Row],[NDX Standard Rate]]-LineItems[[#This Row],[Cost]])/LineItems[[#This Row],[NDX Standard Rate]]</f>
        <v>5.128205128205128E-2</v>
      </c>
    </row>
    <row r="30" spans="2:11" ht="30" customHeight="1" x14ac:dyDescent="0.2">
      <c r="B30" s="2"/>
      <c r="D30" t="s">
        <v>54</v>
      </c>
      <c r="E30" t="s">
        <v>15</v>
      </c>
      <c r="F30" t="s">
        <v>57</v>
      </c>
      <c r="G30" t="s">
        <v>17</v>
      </c>
      <c r="H30" s="33">
        <v>39</v>
      </c>
      <c r="I30" s="21">
        <v>37</v>
      </c>
      <c r="J30" s="9"/>
      <c r="K30" s="39">
        <f>(LineItems[[#This Row],[NDX Standard Rate]]-LineItems[[#This Row],[Cost]])/LineItems[[#This Row],[NDX Standard Rate]]</f>
        <v>5.128205128205128E-2</v>
      </c>
    </row>
    <row r="31" spans="2:11" ht="30" customHeight="1" x14ac:dyDescent="0.2">
      <c r="B31" s="2"/>
      <c r="D31" s="22" t="s">
        <v>14</v>
      </c>
      <c r="E31" s="22" t="s">
        <v>58</v>
      </c>
      <c r="F31" s="22" t="s">
        <v>59</v>
      </c>
      <c r="G31" t="s">
        <v>17</v>
      </c>
      <c r="H31" s="33">
        <v>357</v>
      </c>
      <c r="I31" s="21">
        <v>308</v>
      </c>
      <c r="J31" s="23" t="s">
        <v>60</v>
      </c>
      <c r="K31" s="39">
        <f>(LineItems[[#This Row],[NDX Standard Rate]]-LineItems[[#This Row],[Cost]])/LineItems[[#This Row],[NDX Standard Rate]]</f>
        <v>0.13725490196078433</v>
      </c>
    </row>
    <row r="32" spans="2:11" ht="30" customHeight="1" x14ac:dyDescent="0.2">
      <c r="B32" s="2"/>
      <c r="D32" s="22" t="s">
        <v>14</v>
      </c>
      <c r="E32" s="22" t="s">
        <v>58</v>
      </c>
      <c r="F32" t="s">
        <v>61</v>
      </c>
      <c r="G32" t="s">
        <v>17</v>
      </c>
      <c r="H32" s="33">
        <v>431.89893617021278</v>
      </c>
      <c r="I32" s="21">
        <v>336</v>
      </c>
      <c r="J32" s="23" t="s">
        <v>60</v>
      </c>
      <c r="K32" s="39">
        <f>(LineItems[[#This Row],[NDX Standard Rate]]-LineItems[[#This Row],[Cost]])/LineItems[[#This Row],[NDX Standard Rate]]</f>
        <v>0.22204022316095423</v>
      </c>
    </row>
    <row r="33" spans="2:11" ht="30" customHeight="1" x14ac:dyDescent="0.2">
      <c r="B33" s="2"/>
      <c r="D33" s="22" t="s">
        <v>14</v>
      </c>
      <c r="E33" s="22" t="s">
        <v>58</v>
      </c>
      <c r="F33" t="s">
        <v>62</v>
      </c>
      <c r="G33" t="s">
        <v>17</v>
      </c>
      <c r="H33" s="33">
        <v>421.69414197886454</v>
      </c>
      <c r="I33" s="21">
        <v>336</v>
      </c>
      <c r="J33" s="23" t="s">
        <v>60</v>
      </c>
      <c r="K33" s="39">
        <f>(LineItems[[#This Row],[NDX Standard Rate]]-LineItems[[#This Row],[Cost]])/LineItems[[#This Row],[NDX Standard Rate]]</f>
        <v>0.20321397299173191</v>
      </c>
    </row>
    <row r="34" spans="2:11" ht="30" customHeight="1" x14ac:dyDescent="0.2">
      <c r="B34" s="2"/>
      <c r="D34" s="22" t="s">
        <v>14</v>
      </c>
      <c r="E34" s="22" t="s">
        <v>58</v>
      </c>
      <c r="F34" t="s">
        <v>63</v>
      </c>
      <c r="G34" t="s">
        <v>17</v>
      </c>
      <c r="H34" s="33">
        <v>467.97867298578205</v>
      </c>
      <c r="I34" s="21">
        <v>340</v>
      </c>
      <c r="J34" s="23" t="s">
        <v>60</v>
      </c>
      <c r="K34" s="39">
        <f>(LineItems[[#This Row],[NDX Standard Rate]]-LineItems[[#This Row],[Cost]])/LineItems[[#This Row],[NDX Standard Rate]]</f>
        <v>0.27347116519062026</v>
      </c>
    </row>
    <row r="35" spans="2:11" ht="30" customHeight="1" x14ac:dyDescent="0.2">
      <c r="B35" s="2"/>
      <c r="D35" s="22" t="s">
        <v>14</v>
      </c>
      <c r="E35" s="22" t="s">
        <v>58</v>
      </c>
      <c r="F35" t="s">
        <v>64</v>
      </c>
      <c r="G35" t="s">
        <v>17</v>
      </c>
      <c r="H35" s="33">
        <v>391.43137254901961</v>
      </c>
      <c r="I35" s="21">
        <v>386</v>
      </c>
      <c r="J35" s="23" t="s">
        <v>60</v>
      </c>
      <c r="K35" s="39">
        <f>(LineItems[[#This Row],[NDX Standard Rate]]-LineItems[[#This Row],[Cost]])/LineItems[[#This Row],[NDX Standard Rate]]</f>
        <v>1.3875669989480553E-2</v>
      </c>
    </row>
    <row r="36" spans="2:11" ht="30" customHeight="1" x14ac:dyDescent="0.2">
      <c r="B36" s="2"/>
      <c r="D36" s="22" t="s">
        <v>14</v>
      </c>
      <c r="E36" s="22" t="s">
        <v>58</v>
      </c>
      <c r="F36" s="22" t="s">
        <v>65</v>
      </c>
      <c r="G36" t="s">
        <v>17</v>
      </c>
      <c r="H36" s="33">
        <v>424.51454908177953</v>
      </c>
      <c r="I36" s="21">
        <v>386</v>
      </c>
      <c r="J36" s="23" t="s">
        <v>60</v>
      </c>
      <c r="K36" s="39">
        <f>(LineItems[[#This Row],[NDX Standard Rate]]-LineItems[[#This Row],[Cost]])/LineItems[[#This Row],[NDX Standard Rate]]</f>
        <v>9.0726099176308792E-2</v>
      </c>
    </row>
    <row r="37" spans="2:11" ht="30" customHeight="1" x14ac:dyDescent="0.2">
      <c r="B37" s="2"/>
      <c r="D37" s="22" t="s">
        <v>14</v>
      </c>
      <c r="E37" s="22" t="s">
        <v>58</v>
      </c>
      <c r="F37" s="22" t="s">
        <v>66</v>
      </c>
      <c r="G37" t="s">
        <v>17</v>
      </c>
      <c r="H37" s="33">
        <v>437.63829787234039</v>
      </c>
      <c r="I37" s="21">
        <v>386</v>
      </c>
      <c r="J37" s="23" t="s">
        <v>60</v>
      </c>
      <c r="K37" s="39">
        <f>(LineItems[[#This Row],[NDX Standard Rate]]-LineItems[[#This Row],[Cost]])/LineItems[[#This Row],[NDX Standard Rate]]</f>
        <v>0.11799309640721467</v>
      </c>
    </row>
    <row r="38" spans="2:11" ht="30" customHeight="1" x14ac:dyDescent="0.2">
      <c r="B38" s="2"/>
      <c r="D38" s="22" t="s">
        <v>14</v>
      </c>
      <c r="E38" s="22" t="s">
        <v>58</v>
      </c>
      <c r="F38" s="22" t="s">
        <v>67</v>
      </c>
      <c r="G38" t="s">
        <v>17</v>
      </c>
      <c r="H38" s="33">
        <v>429.82218585556478</v>
      </c>
      <c r="I38" s="21">
        <v>386</v>
      </c>
      <c r="J38" s="23" t="s">
        <v>60</v>
      </c>
      <c r="K38" s="39">
        <f>(LineItems[[#This Row],[NDX Standard Rate]]-LineItems[[#This Row],[Cost]])/LineItems[[#This Row],[NDX Standard Rate]]</f>
        <v>0.10195422036751393</v>
      </c>
    </row>
    <row r="39" spans="2:11" ht="30" customHeight="1" x14ac:dyDescent="0.2">
      <c r="B39" s="2"/>
      <c r="D39" s="22" t="s">
        <v>14</v>
      </c>
      <c r="E39" s="22" t="s">
        <v>58</v>
      </c>
      <c r="F39" s="22" t="s">
        <v>68</v>
      </c>
      <c r="G39" t="s">
        <v>17</v>
      </c>
      <c r="H39" s="33">
        <v>407.0092378752887</v>
      </c>
      <c r="I39" s="21">
        <v>386</v>
      </c>
      <c r="J39" s="23" t="s">
        <v>60</v>
      </c>
      <c r="K39" s="39">
        <f>(LineItems[[#This Row],[NDX Standard Rate]]-LineItems[[#This Row],[Cost]])/LineItems[[#This Row],[NDX Standard Rate]]</f>
        <v>5.1618577467585941E-2</v>
      </c>
    </row>
    <row r="40" spans="2:11" ht="30" customHeight="1" x14ac:dyDescent="0.2">
      <c r="B40" s="2"/>
      <c r="D40" s="22" t="s">
        <v>14</v>
      </c>
      <c r="E40" s="22" t="s">
        <v>58</v>
      </c>
      <c r="F40" s="22" t="s">
        <v>69</v>
      </c>
      <c r="G40" t="s">
        <v>17</v>
      </c>
      <c r="H40" s="33">
        <v>416.77804907968283</v>
      </c>
      <c r="I40" s="21">
        <v>386</v>
      </c>
      <c r="J40" s="23" t="s">
        <v>60</v>
      </c>
      <c r="K40" s="39">
        <f>(LineItems[[#This Row],[NDX Standard Rate]]-LineItems[[#This Row],[Cost]])/LineItems[[#This Row],[NDX Standard Rate]]</f>
        <v>7.384757702006145E-2</v>
      </c>
    </row>
    <row r="41" spans="2:11" ht="30" customHeight="1" x14ac:dyDescent="0.2">
      <c r="B41" s="2"/>
      <c r="D41" s="22" t="s">
        <v>14</v>
      </c>
      <c r="E41" s="22" t="s">
        <v>58</v>
      </c>
      <c r="F41" s="22" t="s">
        <v>70</v>
      </c>
      <c r="G41" t="s">
        <v>17</v>
      </c>
      <c r="H41" s="33">
        <v>457.52380952380946</v>
      </c>
      <c r="I41" s="21">
        <v>390</v>
      </c>
      <c r="J41" s="23" t="s">
        <v>60</v>
      </c>
      <c r="K41" s="39">
        <f>(LineItems[[#This Row],[NDX Standard Rate]]-LineItems[[#This Row],[Cost]])/LineItems[[#This Row],[NDX Standard Rate]]</f>
        <v>0.14758534554537875</v>
      </c>
    </row>
    <row r="42" spans="2:11" ht="30.6" customHeight="1" x14ac:dyDescent="0.2">
      <c r="B42" s="2"/>
      <c r="D42" s="22" t="s">
        <v>14</v>
      </c>
      <c r="E42" s="22" t="s">
        <v>58</v>
      </c>
      <c r="F42" s="22" t="s">
        <v>71</v>
      </c>
      <c r="G42" t="s">
        <v>17</v>
      </c>
      <c r="H42" s="33">
        <v>408.03726039578032</v>
      </c>
      <c r="I42" s="21">
        <v>308</v>
      </c>
      <c r="J42" s="23" t="s">
        <v>60</v>
      </c>
      <c r="K42" s="39">
        <f>(LineItems[[#This Row],[NDX Standard Rate]]-LineItems[[#This Row],[Cost]])/LineItems[[#This Row],[NDX Standard Rate]]</f>
        <v>0.24516697396396608</v>
      </c>
    </row>
    <row r="43" spans="2:11" ht="30" customHeight="1" x14ac:dyDescent="0.2">
      <c r="B43" s="2"/>
      <c r="D43" s="22" t="s">
        <v>14</v>
      </c>
      <c r="E43" s="22" t="s">
        <v>58</v>
      </c>
      <c r="F43" s="22" t="s">
        <v>72</v>
      </c>
      <c r="G43" t="s">
        <v>17</v>
      </c>
      <c r="H43" s="33">
        <v>424.45220588235293</v>
      </c>
      <c r="I43" s="21">
        <v>308</v>
      </c>
      <c r="J43" s="23" t="s">
        <v>60</v>
      </c>
      <c r="K43" s="39">
        <f>(LineItems[[#This Row],[NDX Standard Rate]]-LineItems[[#This Row],[Cost]])/LineItems[[#This Row],[NDX Standard Rate]]</f>
        <v>0.27435881889286362</v>
      </c>
    </row>
    <row r="44" spans="2:11" ht="30" customHeight="1" x14ac:dyDescent="0.2">
      <c r="B44" s="2"/>
      <c r="D44" s="22" t="s">
        <v>14</v>
      </c>
      <c r="E44" s="22" t="s">
        <v>58</v>
      </c>
      <c r="F44" t="s">
        <v>73</v>
      </c>
      <c r="G44" t="s">
        <v>17</v>
      </c>
      <c r="H44" s="33">
        <v>461.86486486486501</v>
      </c>
      <c r="I44" s="21">
        <v>401</v>
      </c>
      <c r="J44" s="23" t="s">
        <v>60</v>
      </c>
      <c r="K44" s="39">
        <f>(LineItems[[#This Row],[NDX Standard Rate]]-LineItems[[#This Row],[Cost]])/LineItems[[#This Row],[NDX Standard Rate]]</f>
        <v>0.13178067762888435</v>
      </c>
    </row>
    <row r="45" spans="2:11" ht="30" customHeight="1" x14ac:dyDescent="0.2">
      <c r="B45" s="2"/>
      <c r="D45" s="22" t="s">
        <v>14</v>
      </c>
      <c r="E45" s="22" t="s">
        <v>58</v>
      </c>
      <c r="F45" s="22" t="s">
        <v>74</v>
      </c>
      <c r="G45" t="s">
        <v>17</v>
      </c>
      <c r="H45" s="33">
        <v>450</v>
      </c>
      <c r="I45" s="21">
        <v>401</v>
      </c>
      <c r="J45" s="23" t="s">
        <v>60</v>
      </c>
      <c r="K45" s="39">
        <f>(LineItems[[#This Row],[NDX Standard Rate]]-LineItems[[#This Row],[Cost]])/LineItems[[#This Row],[NDX Standard Rate]]</f>
        <v>0.10888888888888888</v>
      </c>
    </row>
    <row r="46" spans="2:11" ht="30" customHeight="1" x14ac:dyDescent="0.2">
      <c r="B46" s="2"/>
      <c r="D46" s="22" t="s">
        <v>14</v>
      </c>
      <c r="E46" s="22" t="s">
        <v>58</v>
      </c>
      <c r="F46" s="22" t="s">
        <v>75</v>
      </c>
      <c r="G46" t="s">
        <v>17</v>
      </c>
      <c r="H46" s="33">
        <v>466.82786885245889</v>
      </c>
      <c r="I46" s="21">
        <v>312</v>
      </c>
      <c r="J46" s="23" t="s">
        <v>60</v>
      </c>
      <c r="K46" s="39">
        <f>(LineItems[[#This Row],[NDX Standard Rate]]-LineItems[[#This Row],[Cost]])/LineItems[[#This Row],[NDX Standard Rate]]</f>
        <v>0.33165943848436413</v>
      </c>
    </row>
    <row r="47" spans="2:11" ht="30" customHeight="1" x14ac:dyDescent="0.2">
      <c r="B47" s="2"/>
      <c r="D47" s="22" t="s">
        <v>14</v>
      </c>
      <c r="E47" s="22" t="s">
        <v>58</v>
      </c>
      <c r="F47" s="22" t="s">
        <v>76</v>
      </c>
      <c r="G47" t="s">
        <v>17</v>
      </c>
      <c r="H47" s="33">
        <v>463.57142857142861</v>
      </c>
      <c r="I47" s="21">
        <v>401</v>
      </c>
      <c r="J47" s="23" t="s">
        <v>60</v>
      </c>
      <c r="K47" s="39">
        <f>(LineItems[[#This Row],[NDX Standard Rate]]-LineItems[[#This Row],[Cost]])/LineItems[[#This Row],[NDX Standard Rate]]</f>
        <v>0.13497688751926049</v>
      </c>
    </row>
    <row r="48" spans="2:11" ht="30" customHeight="1" x14ac:dyDescent="0.2">
      <c r="B48" s="2"/>
      <c r="D48" s="22" t="s">
        <v>14</v>
      </c>
      <c r="E48" s="22" t="s">
        <v>58</v>
      </c>
      <c r="F48" s="22" t="s">
        <v>77</v>
      </c>
      <c r="G48" t="s">
        <v>17</v>
      </c>
      <c r="H48" s="33">
        <v>354.5263157894737</v>
      </c>
      <c r="I48" s="21">
        <v>346</v>
      </c>
      <c r="J48" s="23" t="s">
        <v>60</v>
      </c>
      <c r="K48" s="39">
        <f>(LineItems[[#This Row],[NDX Standard Rate]]-LineItems[[#This Row],[Cost]])/LineItems[[#This Row],[NDX Standard Rate]]</f>
        <v>2.4049881235154436E-2</v>
      </c>
    </row>
    <row r="49" spans="2:11" ht="30" customHeight="1" x14ac:dyDescent="0.2">
      <c r="B49" s="2"/>
      <c r="D49" s="22" t="s">
        <v>14</v>
      </c>
      <c r="E49" s="22" t="s">
        <v>58</v>
      </c>
      <c r="F49" s="22" t="s">
        <v>78</v>
      </c>
      <c r="G49" t="s">
        <v>17</v>
      </c>
      <c r="H49" s="33">
        <v>347.44862213918736</v>
      </c>
      <c r="I49" s="21">
        <v>346</v>
      </c>
      <c r="J49" s="23" t="s">
        <v>60</v>
      </c>
      <c r="K49" s="39">
        <f>(LineItems[[#This Row],[NDX Standard Rate]]-LineItems[[#This Row],[Cost]])/LineItems[[#This Row],[NDX Standard Rate]]</f>
        <v>4.1693132362086282E-3</v>
      </c>
    </row>
    <row r="50" spans="2:11" ht="30" customHeight="1" x14ac:dyDescent="0.2">
      <c r="B50" s="2"/>
      <c r="D50" s="22" t="s">
        <v>14</v>
      </c>
      <c r="E50" s="22" t="s">
        <v>58</v>
      </c>
      <c r="F50" s="22" t="s">
        <v>79</v>
      </c>
      <c r="G50" t="s">
        <v>17</v>
      </c>
      <c r="H50" s="33">
        <v>460</v>
      </c>
      <c r="I50" s="21">
        <v>350</v>
      </c>
      <c r="J50" s="23" t="s">
        <v>60</v>
      </c>
      <c r="K50" s="39">
        <f>(LineItems[[#This Row],[NDX Standard Rate]]-LineItems[[#This Row],[Cost]])/LineItems[[#This Row],[NDX Standard Rate]]</f>
        <v>0.2391304347826087</v>
      </c>
    </row>
    <row r="51" spans="2:11" ht="30" customHeight="1" x14ac:dyDescent="0.2">
      <c r="B51" s="2"/>
      <c r="D51" s="22" t="s">
        <v>14</v>
      </c>
      <c r="E51" s="22" t="s">
        <v>58</v>
      </c>
      <c r="F51" t="s">
        <v>80</v>
      </c>
      <c r="G51" t="s">
        <v>17</v>
      </c>
      <c r="H51" s="33">
        <v>394.11281657712976</v>
      </c>
      <c r="I51" s="21">
        <v>346</v>
      </c>
      <c r="J51" s="9" t="s">
        <v>60</v>
      </c>
      <c r="K51" s="39">
        <f>(LineItems[[#This Row],[NDX Standard Rate]]-LineItems[[#This Row],[Cost]])/LineItems[[#This Row],[NDX Standard Rate]]</f>
        <v>0.12207879204485057</v>
      </c>
    </row>
    <row r="52" spans="2:11" ht="30" customHeight="1" x14ac:dyDescent="0.2">
      <c r="B52" s="2"/>
      <c r="D52" s="22" t="s">
        <v>14</v>
      </c>
      <c r="E52" s="22" t="s">
        <v>58</v>
      </c>
      <c r="F52" t="s">
        <v>81</v>
      </c>
      <c r="G52" t="s">
        <v>17</v>
      </c>
      <c r="H52" s="33">
        <v>476.07050847457623</v>
      </c>
      <c r="I52" s="21">
        <v>350</v>
      </c>
      <c r="J52" s="23" t="s">
        <v>60</v>
      </c>
      <c r="K52" s="39">
        <f>(LineItems[[#This Row],[NDX Standard Rate]]-LineItems[[#This Row],[Cost]])/LineItems[[#This Row],[NDX Standard Rate]]</f>
        <v>0.26481478316842394</v>
      </c>
    </row>
    <row r="53" spans="2:11" ht="30" customHeight="1" x14ac:dyDescent="0.2">
      <c r="B53" s="2"/>
      <c r="D53" s="22" t="s">
        <v>14</v>
      </c>
      <c r="E53" s="22" t="s">
        <v>58</v>
      </c>
      <c r="F53" s="22" t="s">
        <v>82</v>
      </c>
      <c r="G53" t="s">
        <v>17</v>
      </c>
      <c r="H53" s="33">
        <v>451.23961661341849</v>
      </c>
      <c r="I53" s="21">
        <v>346</v>
      </c>
      <c r="J53" s="23" t="s">
        <v>60</v>
      </c>
      <c r="K53" s="39">
        <f>(LineItems[[#This Row],[NDX Standard Rate]]-LineItems[[#This Row],[Cost]])/LineItems[[#This Row],[NDX Standard Rate]]</f>
        <v>0.2332233534884379</v>
      </c>
    </row>
    <row r="54" spans="2:11" ht="30" customHeight="1" x14ac:dyDescent="0.2">
      <c r="B54" s="2"/>
      <c r="D54" s="22" t="s">
        <v>14</v>
      </c>
      <c r="E54" s="22" t="s">
        <v>58</v>
      </c>
      <c r="F54" s="22" t="s">
        <v>83</v>
      </c>
      <c r="G54" t="s">
        <v>17</v>
      </c>
      <c r="H54" s="33">
        <v>440.80801650706735</v>
      </c>
      <c r="I54" s="21">
        <v>346</v>
      </c>
      <c r="J54" s="23" t="s">
        <v>60</v>
      </c>
      <c r="K54" s="39">
        <f>(LineItems[[#This Row],[NDX Standard Rate]]-LineItems[[#This Row],[Cost]])/LineItems[[#This Row],[NDX Standard Rate]]</f>
        <v>0.2150777956769471</v>
      </c>
    </row>
    <row r="55" spans="2:11" ht="30" customHeight="1" x14ac:dyDescent="0.2">
      <c r="B55" s="2"/>
      <c r="D55" s="22" t="s">
        <v>14</v>
      </c>
      <c r="E55" s="22" t="s">
        <v>58</v>
      </c>
      <c r="F55" s="22" t="s">
        <v>84</v>
      </c>
      <c r="G55" t="s">
        <v>17</v>
      </c>
      <c r="H55" s="33">
        <v>442.32156368221956</v>
      </c>
      <c r="I55" s="21">
        <v>386</v>
      </c>
      <c r="J55" s="23" t="s">
        <v>60</v>
      </c>
      <c r="K55" s="39">
        <f>(LineItems[[#This Row],[NDX Standard Rate]]-LineItems[[#This Row],[Cost]])/LineItems[[#This Row],[NDX Standard Rate]]</f>
        <v>0.1273317158977198</v>
      </c>
    </row>
    <row r="56" spans="2:11" ht="30" customHeight="1" x14ac:dyDescent="0.2">
      <c r="B56" s="2"/>
      <c r="D56" s="22" t="s">
        <v>14</v>
      </c>
      <c r="E56" s="22" t="s">
        <v>58</v>
      </c>
      <c r="F56" s="22" t="s">
        <v>85</v>
      </c>
      <c r="G56" t="s">
        <v>17</v>
      </c>
      <c r="H56" s="33">
        <v>438.36105256100825</v>
      </c>
      <c r="I56" s="21">
        <v>386</v>
      </c>
      <c r="J56" s="23" t="s">
        <v>60</v>
      </c>
      <c r="K56" s="39">
        <f>(LineItems[[#This Row],[NDX Standard Rate]]-LineItems[[#This Row],[Cost]])/LineItems[[#This Row],[NDX Standard Rate]]</f>
        <v>0.11944731917925346</v>
      </c>
    </row>
    <row r="57" spans="2:11" ht="30" customHeight="1" x14ac:dyDescent="0.2">
      <c r="B57" s="2"/>
      <c r="D57" s="22" t="s">
        <v>14</v>
      </c>
      <c r="E57" s="22" t="s">
        <v>58</v>
      </c>
      <c r="F57" s="22" t="s">
        <v>86</v>
      </c>
      <c r="G57" t="s">
        <v>17</v>
      </c>
      <c r="H57" s="33">
        <v>467.55460992907797</v>
      </c>
      <c r="I57" s="21">
        <v>390</v>
      </c>
      <c r="J57" s="23" t="s">
        <v>60</v>
      </c>
      <c r="K57" s="39">
        <f>(LineItems[[#This Row],[NDX Standard Rate]]-LineItems[[#This Row],[Cost]])/LineItems[[#This Row],[NDX Standard Rate]]</f>
        <v>0.16587283770090944</v>
      </c>
    </row>
    <row r="58" spans="2:11" ht="30" customHeight="1" x14ac:dyDescent="0.2">
      <c r="B58" s="2"/>
      <c r="D58" s="22" t="s">
        <v>14</v>
      </c>
      <c r="E58" s="22" t="s">
        <v>58</v>
      </c>
      <c r="F58" t="s">
        <v>87</v>
      </c>
      <c r="G58" t="s">
        <v>17</v>
      </c>
      <c r="H58" s="33">
        <v>454.04393816110661</v>
      </c>
      <c r="I58" s="21">
        <v>386</v>
      </c>
      <c r="J58" s="23" t="s">
        <v>60</v>
      </c>
      <c r="K58" s="39">
        <f>(LineItems[[#This Row],[NDX Standard Rate]]-LineItems[[#This Row],[Cost]])/LineItems[[#This Row],[NDX Standard Rate]]</f>
        <v>0.14986201211426117</v>
      </c>
    </row>
    <row r="59" spans="2:11" ht="30" customHeight="1" x14ac:dyDescent="0.2">
      <c r="B59" s="2"/>
      <c r="D59" s="22" t="s">
        <v>30</v>
      </c>
      <c r="E59" s="22" t="s">
        <v>58</v>
      </c>
      <c r="F59" t="s">
        <v>88</v>
      </c>
      <c r="G59" t="s">
        <v>17</v>
      </c>
      <c r="H59" s="33">
        <v>493</v>
      </c>
      <c r="I59" s="21">
        <v>339</v>
      </c>
      <c r="J59" s="23" t="s">
        <v>89</v>
      </c>
      <c r="K59" s="39">
        <f>(LineItems[[#This Row],[NDX Standard Rate]]-LineItems[[#This Row],[Cost]])/LineItems[[#This Row],[NDX Standard Rate]]</f>
        <v>0.31237322515212984</v>
      </c>
    </row>
    <row r="60" spans="2:11" ht="30" customHeight="1" x14ac:dyDescent="0.2">
      <c r="B60" s="2"/>
      <c r="D60" s="22" t="s">
        <v>30</v>
      </c>
      <c r="E60" s="22" t="s">
        <v>58</v>
      </c>
      <c r="F60" s="35" t="s">
        <v>90</v>
      </c>
      <c r="G60" t="s">
        <v>17</v>
      </c>
      <c r="H60" s="33">
        <v>457.51948051948051</v>
      </c>
      <c r="I60" s="21">
        <v>339</v>
      </c>
      <c r="J60" s="23" t="s">
        <v>89</v>
      </c>
      <c r="K60" s="39">
        <f>(LineItems[[#This Row],[NDX Standard Rate]]-LineItems[[#This Row],[Cost]])/LineItems[[#This Row],[NDX Standard Rate]]</f>
        <v>0.25904794345567572</v>
      </c>
    </row>
    <row r="61" spans="2:11" ht="30" customHeight="1" x14ac:dyDescent="0.2">
      <c r="B61" s="2"/>
      <c r="D61" s="22" t="s">
        <v>30</v>
      </c>
      <c r="E61" s="22" t="s">
        <v>58</v>
      </c>
      <c r="F61" s="35" t="s">
        <v>91</v>
      </c>
      <c r="G61" t="s">
        <v>17</v>
      </c>
      <c r="H61" s="33">
        <v>408.24590163934425</v>
      </c>
      <c r="I61" s="21">
        <v>339</v>
      </c>
      <c r="J61" s="23" t="s">
        <v>60</v>
      </c>
      <c r="K61" s="39">
        <f>(LineItems[[#This Row],[NDX Standard Rate]]-LineItems[[#This Row],[Cost]])/LineItems[[#This Row],[NDX Standard Rate]]</f>
        <v>0.16961811829900011</v>
      </c>
    </row>
    <row r="62" spans="2:11" ht="30" customHeight="1" x14ac:dyDescent="0.2">
      <c r="B62" s="2"/>
      <c r="D62" s="22" t="s">
        <v>30</v>
      </c>
      <c r="E62" s="22" t="s">
        <v>58</v>
      </c>
      <c r="F62" t="s">
        <v>92</v>
      </c>
      <c r="G62" t="s">
        <v>17</v>
      </c>
      <c r="H62" s="33">
        <v>447.96833130328861</v>
      </c>
      <c r="I62" s="21">
        <v>311</v>
      </c>
      <c r="J62" s="23" t="s">
        <v>60</v>
      </c>
      <c r="K62" s="39">
        <f>(LineItems[[#This Row],[NDX Standard Rate]]-LineItems[[#This Row],[Cost]])/LineItems[[#This Row],[NDX Standard Rate]]</f>
        <v>0.30575449586983583</v>
      </c>
    </row>
    <row r="63" spans="2:11" ht="30" customHeight="1" x14ac:dyDescent="0.2">
      <c r="B63" s="2"/>
      <c r="D63" s="22" t="s">
        <v>30</v>
      </c>
      <c r="E63" s="22" t="s">
        <v>58</v>
      </c>
      <c r="F63" t="s">
        <v>93</v>
      </c>
      <c r="G63" t="s">
        <v>17</v>
      </c>
      <c r="H63" s="33">
        <v>465.31209479096805</v>
      </c>
      <c r="I63" s="21">
        <v>311</v>
      </c>
      <c r="J63" s="23" t="s">
        <v>89</v>
      </c>
      <c r="K63" s="39">
        <f>(LineItems[[#This Row],[NDX Standard Rate]]-LineItems[[#This Row],[Cost]])/LineItems[[#This Row],[NDX Standard Rate]]</f>
        <v>0.33163138572679829</v>
      </c>
    </row>
    <row r="64" spans="2:11" ht="30" customHeight="1" x14ac:dyDescent="0.2">
      <c r="B64" s="2"/>
      <c r="D64" s="22" t="s">
        <v>30</v>
      </c>
      <c r="E64" s="22" t="s">
        <v>58</v>
      </c>
      <c r="F64" t="s">
        <v>94</v>
      </c>
      <c r="G64" t="s">
        <v>17</v>
      </c>
      <c r="H64" s="33">
        <v>409.68181818181813</v>
      </c>
      <c r="I64" s="21">
        <v>311</v>
      </c>
      <c r="J64" s="23" t="s">
        <v>89</v>
      </c>
      <c r="K64" s="39">
        <f>(LineItems[[#This Row],[NDX Standard Rate]]-LineItems[[#This Row],[Cost]])/LineItems[[#This Row],[NDX Standard Rate]]</f>
        <v>0.24087429268833896</v>
      </c>
    </row>
    <row r="65" spans="2:11" ht="30" customHeight="1" x14ac:dyDescent="0.2">
      <c r="B65" s="2"/>
      <c r="D65" s="22" t="s">
        <v>30</v>
      </c>
      <c r="E65" s="22" t="s">
        <v>58</v>
      </c>
      <c r="F65" t="s">
        <v>95</v>
      </c>
      <c r="G65" t="s">
        <v>17</v>
      </c>
      <c r="H65" s="33">
        <v>444.76712328767115</v>
      </c>
      <c r="I65" s="21">
        <v>349</v>
      </c>
      <c r="J65" s="23" t="s">
        <v>89</v>
      </c>
      <c r="K65" s="39">
        <f>(LineItems[[#This Row],[NDX Standard Rate]]-LineItems[[#This Row],[Cost]])/LineItems[[#This Row],[NDX Standard Rate]]</f>
        <v>0.21531969939632856</v>
      </c>
    </row>
    <row r="66" spans="2:11" ht="30" customHeight="1" x14ac:dyDescent="0.2">
      <c r="B66" s="2"/>
      <c r="D66" s="22" t="s">
        <v>30</v>
      </c>
      <c r="E66" s="22" t="s">
        <v>58</v>
      </c>
      <c r="F66" t="s">
        <v>96</v>
      </c>
      <c r="G66" t="s">
        <v>17</v>
      </c>
      <c r="H66" s="33">
        <v>461.40862068965515</v>
      </c>
      <c r="I66" s="21">
        <v>389</v>
      </c>
      <c r="J66" s="23" t="s">
        <v>89</v>
      </c>
      <c r="K66" s="39">
        <f>(LineItems[[#This Row],[NDX Standard Rate]]-LineItems[[#This Row],[Cost]])/LineItems[[#This Row],[NDX Standard Rate]]</f>
        <v>0.15692949252102814</v>
      </c>
    </row>
    <row r="67" spans="2:11" ht="30" customHeight="1" x14ac:dyDescent="0.2">
      <c r="B67" s="2"/>
      <c r="D67" s="22" t="s">
        <v>30</v>
      </c>
      <c r="E67" s="22" t="s">
        <v>58</v>
      </c>
      <c r="F67" t="s">
        <v>97</v>
      </c>
      <c r="G67" t="s">
        <v>17</v>
      </c>
      <c r="H67" s="33">
        <v>463.16393442622945</v>
      </c>
      <c r="I67" s="21">
        <v>389</v>
      </c>
      <c r="J67" s="23" t="s">
        <v>89</v>
      </c>
      <c r="K67" s="39">
        <f>(LineItems[[#This Row],[NDX Standard Rate]]-LineItems[[#This Row],[Cost]])/LineItems[[#This Row],[NDX Standard Rate]]</f>
        <v>0.16012458853927006</v>
      </c>
    </row>
    <row r="68" spans="2:11" ht="30" customHeight="1" x14ac:dyDescent="0.2">
      <c r="B68" s="2"/>
      <c r="D68" s="22" t="s">
        <v>30</v>
      </c>
      <c r="E68" s="22" t="s">
        <v>58</v>
      </c>
      <c r="F68" t="s">
        <v>98</v>
      </c>
      <c r="G68" t="s">
        <v>17</v>
      </c>
      <c r="H68" s="33">
        <v>458.63917525773201</v>
      </c>
      <c r="I68" s="21">
        <v>389</v>
      </c>
      <c r="J68" s="23" t="s">
        <v>60</v>
      </c>
      <c r="K68" s="39">
        <f>(LineItems[[#This Row],[NDX Standard Rate]]-LineItems[[#This Row],[Cost]])/LineItems[[#This Row],[NDX Standard Rate]]</f>
        <v>0.15183869807588571</v>
      </c>
    </row>
    <row r="69" spans="2:11" ht="30" customHeight="1" x14ac:dyDescent="0.2">
      <c r="B69" s="2"/>
      <c r="D69" s="22" t="s">
        <v>41</v>
      </c>
      <c r="E69" s="22" t="s">
        <v>58</v>
      </c>
      <c r="F69" s="22" t="s">
        <v>99</v>
      </c>
      <c r="G69" s="22" t="s">
        <v>100</v>
      </c>
      <c r="H69" s="33">
        <v>39</v>
      </c>
      <c r="I69" s="21">
        <v>31</v>
      </c>
      <c r="J69" s="23">
        <v>8</v>
      </c>
      <c r="K69" s="39">
        <f>(LineItems[[#This Row],[NDX Standard Rate]]-LineItems[[#This Row],[Cost]])/LineItems[[#This Row],[NDX Standard Rate]]</f>
        <v>0.20512820512820512</v>
      </c>
    </row>
    <row r="70" spans="2:11" ht="30" customHeight="1" x14ac:dyDescent="0.2">
      <c r="B70" s="2"/>
      <c r="D70" s="22" t="s">
        <v>101</v>
      </c>
      <c r="E70" s="22" t="s">
        <v>58</v>
      </c>
      <c r="F70" t="s">
        <v>102</v>
      </c>
      <c r="G70" t="s">
        <v>17</v>
      </c>
      <c r="H70" s="33">
        <v>424</v>
      </c>
      <c r="I70" s="21">
        <v>366</v>
      </c>
      <c r="J70" s="23" t="s">
        <v>103</v>
      </c>
      <c r="K70" s="39">
        <f>(LineItems[[#This Row],[NDX Standard Rate]]-LineItems[[#This Row],[Cost]])/LineItems[[#This Row],[NDX Standard Rate]]</f>
        <v>0.13679245283018868</v>
      </c>
    </row>
    <row r="71" spans="2:11" ht="30" customHeight="1" x14ac:dyDescent="0.2">
      <c r="B71" s="2"/>
      <c r="D71" s="22" t="s">
        <v>101</v>
      </c>
      <c r="E71" s="22" t="s">
        <v>58</v>
      </c>
      <c r="F71" t="s">
        <v>104</v>
      </c>
      <c r="G71" t="s">
        <v>17</v>
      </c>
      <c r="H71" s="33">
        <v>300</v>
      </c>
      <c r="I71" s="21">
        <v>283</v>
      </c>
      <c r="J71" s="23" t="s">
        <v>103</v>
      </c>
      <c r="K71" s="39">
        <f>(LineItems[[#This Row],[NDX Standard Rate]]-LineItems[[#This Row],[Cost]])/LineItems[[#This Row],[NDX Standard Rate]]</f>
        <v>5.6666666666666664E-2</v>
      </c>
    </row>
    <row r="72" spans="2:11" ht="30" customHeight="1" x14ac:dyDescent="0.2">
      <c r="B72" s="2"/>
      <c r="D72" s="22" t="s">
        <v>101</v>
      </c>
      <c r="E72" s="22" t="s">
        <v>58</v>
      </c>
      <c r="F72" s="22" t="s">
        <v>105</v>
      </c>
      <c r="G72" t="s">
        <v>17</v>
      </c>
      <c r="H72" s="33">
        <v>38</v>
      </c>
      <c r="I72" s="21">
        <v>10</v>
      </c>
      <c r="J72" s="23"/>
      <c r="K72" s="39">
        <f>(LineItems[[#This Row],[NDX Standard Rate]]-LineItems[[#This Row],[Cost]])/LineItems[[#This Row],[NDX Standard Rate]]</f>
        <v>0.73684210526315785</v>
      </c>
    </row>
    <row r="73" spans="2:11" ht="30" customHeight="1" x14ac:dyDescent="0.2">
      <c r="B73" s="2"/>
      <c r="D73" s="22" t="s">
        <v>44</v>
      </c>
      <c r="E73" s="22" t="s">
        <v>58</v>
      </c>
      <c r="F73" t="s">
        <v>106</v>
      </c>
      <c r="G73" t="s">
        <v>17</v>
      </c>
      <c r="H73" s="33">
        <v>435.47999999999996</v>
      </c>
      <c r="I73" s="21">
        <v>339</v>
      </c>
      <c r="J73" s="23" t="s">
        <v>60</v>
      </c>
      <c r="K73" s="39">
        <f>(LineItems[[#This Row],[NDX Standard Rate]]-LineItems[[#This Row],[Cost]])/LineItems[[#This Row],[NDX Standard Rate]]</f>
        <v>0.22154863598787539</v>
      </c>
    </row>
    <row r="74" spans="2:11" ht="30" customHeight="1" x14ac:dyDescent="0.2">
      <c r="B74" s="2"/>
      <c r="D74" s="22" t="s">
        <v>44</v>
      </c>
      <c r="E74" s="22" t="s">
        <v>58</v>
      </c>
      <c r="F74" s="22" t="s">
        <v>107</v>
      </c>
      <c r="G74" t="s">
        <v>17</v>
      </c>
      <c r="H74" s="33">
        <v>461.78571428571422</v>
      </c>
      <c r="I74" s="21">
        <v>411</v>
      </c>
      <c r="J74" s="23" t="s">
        <v>60</v>
      </c>
      <c r="K74" s="39">
        <f>(LineItems[[#This Row],[NDX Standard Rate]]-LineItems[[#This Row],[Cost]])/LineItems[[#This Row],[NDX Standard Rate]]</f>
        <v>0.10997679814385139</v>
      </c>
    </row>
    <row r="75" spans="2:11" ht="30" customHeight="1" x14ac:dyDescent="0.2">
      <c r="B75" s="2"/>
      <c r="D75" s="22" t="s">
        <v>44</v>
      </c>
      <c r="E75" s="22" t="s">
        <v>58</v>
      </c>
      <c r="F75" t="s">
        <v>108</v>
      </c>
      <c r="G75" t="s">
        <v>17</v>
      </c>
      <c r="H75" s="33">
        <v>472</v>
      </c>
      <c r="I75" s="21">
        <v>389</v>
      </c>
      <c r="J75" s="23" t="s">
        <v>60</v>
      </c>
      <c r="K75" s="39">
        <f>(LineItems[[#This Row],[NDX Standard Rate]]-LineItems[[#This Row],[Cost]])/LineItems[[#This Row],[NDX Standard Rate]]</f>
        <v>0.17584745762711865</v>
      </c>
    </row>
    <row r="76" spans="2:11" ht="30" customHeight="1" x14ac:dyDescent="0.2">
      <c r="B76" s="2"/>
      <c r="D76" s="22" t="s">
        <v>44</v>
      </c>
      <c r="E76" s="22" t="s">
        <v>58</v>
      </c>
      <c r="F76" t="s">
        <v>109</v>
      </c>
      <c r="G76" t="s">
        <v>17</v>
      </c>
      <c r="H76" s="33">
        <v>438.57376528505631</v>
      </c>
      <c r="I76" s="21">
        <v>308</v>
      </c>
      <c r="J76" s="23" t="s">
        <v>60</v>
      </c>
      <c r="K76" s="39">
        <f>(LineItems[[#This Row],[NDX Standard Rate]]-LineItems[[#This Row],[Cost]])/LineItems[[#This Row],[NDX Standard Rate]]</f>
        <v>0.29772361144353521</v>
      </c>
    </row>
    <row r="77" spans="2:11" ht="30" customHeight="1" x14ac:dyDescent="0.2">
      <c r="B77" s="2"/>
      <c r="D77" s="22" t="s">
        <v>44</v>
      </c>
      <c r="E77" s="22" t="s">
        <v>58</v>
      </c>
      <c r="F77" s="22" t="s">
        <v>110</v>
      </c>
      <c r="G77" t="s">
        <v>17</v>
      </c>
      <c r="H77" s="33">
        <v>514.71428571428567</v>
      </c>
      <c r="I77" s="21">
        <v>401</v>
      </c>
      <c r="J77" s="23" t="s">
        <v>60</v>
      </c>
      <c r="K77" s="39">
        <f>(LineItems[[#This Row],[NDX Standard Rate]]-LineItems[[#This Row],[Cost]])/LineItems[[#This Row],[NDX Standard Rate]]</f>
        <v>0.22092700527338321</v>
      </c>
    </row>
    <row r="78" spans="2:11" ht="30" customHeight="1" x14ac:dyDescent="0.2">
      <c r="B78" s="2"/>
      <c r="D78" s="22" t="s">
        <v>44</v>
      </c>
      <c r="E78" s="22" t="s">
        <v>58</v>
      </c>
      <c r="F78" s="22" t="s">
        <v>111</v>
      </c>
      <c r="G78" t="s">
        <v>17</v>
      </c>
      <c r="H78" s="33">
        <v>501</v>
      </c>
      <c r="I78" s="21">
        <v>391</v>
      </c>
      <c r="J78" s="23" t="s">
        <v>60</v>
      </c>
      <c r="K78" s="39">
        <f>(LineItems[[#This Row],[NDX Standard Rate]]-LineItems[[#This Row],[Cost]])/LineItems[[#This Row],[NDX Standard Rate]]</f>
        <v>0.21956087824351297</v>
      </c>
    </row>
    <row r="79" spans="2:11" ht="30" customHeight="1" x14ac:dyDescent="0.2">
      <c r="B79" s="2"/>
      <c r="D79" s="22" t="s">
        <v>54</v>
      </c>
      <c r="E79" s="22" t="s">
        <v>58</v>
      </c>
      <c r="F79" s="22" t="s">
        <v>112</v>
      </c>
      <c r="G79" t="s">
        <v>17</v>
      </c>
      <c r="H79" s="33">
        <v>65</v>
      </c>
      <c r="I79" s="21">
        <v>52</v>
      </c>
      <c r="J79" s="23">
        <v>8</v>
      </c>
      <c r="K79" s="39">
        <f>(LineItems[[#This Row],[NDX Standard Rate]]-LineItems[[#This Row],[Cost]])/LineItems[[#This Row],[NDX Standard Rate]]</f>
        <v>0.2</v>
      </c>
    </row>
    <row r="80" spans="2:11" ht="30" customHeight="1" x14ac:dyDescent="0.2">
      <c r="B80" s="2"/>
      <c r="D80" t="s">
        <v>41</v>
      </c>
      <c r="E80" t="s">
        <v>113</v>
      </c>
      <c r="F80" t="s">
        <v>53</v>
      </c>
      <c r="G80" t="s">
        <v>100</v>
      </c>
      <c r="H80" s="33">
        <v>20.86</v>
      </c>
      <c r="I80" s="21">
        <v>11</v>
      </c>
      <c r="J80" s="9" t="s">
        <v>18</v>
      </c>
      <c r="K80" s="39">
        <f>(LineItems[[#This Row],[NDX Standard Rate]]-LineItems[[#This Row],[Cost]])/LineItems[[#This Row],[NDX Standard Rate]]</f>
        <v>0.4726749760306807</v>
      </c>
    </row>
    <row r="81" spans="2:11" ht="30" customHeight="1" x14ac:dyDescent="0.2">
      <c r="B81" s="2"/>
      <c r="D81" t="s">
        <v>114</v>
      </c>
      <c r="E81" t="s">
        <v>113</v>
      </c>
      <c r="F81" t="s">
        <v>115</v>
      </c>
      <c r="G81" t="s">
        <v>100</v>
      </c>
      <c r="H81" s="33">
        <v>122.97034883720931</v>
      </c>
      <c r="I81" s="21">
        <v>78</v>
      </c>
      <c r="J81" s="9" t="s">
        <v>116</v>
      </c>
      <c r="K81" s="39">
        <f>(LineItems[[#This Row],[NDX Standard Rate]]-LineItems[[#This Row],[Cost]])/LineItems[[#This Row],[NDX Standard Rate]]</f>
        <v>0.36570075032268134</v>
      </c>
    </row>
    <row r="82" spans="2:11" ht="30" customHeight="1" x14ac:dyDescent="0.2">
      <c r="B82" s="2"/>
      <c r="D82" t="s">
        <v>114</v>
      </c>
      <c r="E82" t="s">
        <v>113</v>
      </c>
      <c r="F82" t="s">
        <v>117</v>
      </c>
      <c r="G82" t="s">
        <v>100</v>
      </c>
      <c r="H82" s="33">
        <v>148.92638964397574</v>
      </c>
      <c r="I82" s="21">
        <v>114</v>
      </c>
      <c r="J82" s="9" t="s">
        <v>118</v>
      </c>
      <c r="K82" s="39">
        <f>(LineItems[[#This Row],[NDX Standard Rate]]-LineItems[[#This Row],[Cost]])/LineItems[[#This Row],[NDX Standard Rate]]</f>
        <v>0.23452115993324596</v>
      </c>
    </row>
    <row r="83" spans="2:11" ht="30" customHeight="1" x14ac:dyDescent="0.2">
      <c r="B83" s="2"/>
      <c r="D83" t="s">
        <v>114</v>
      </c>
      <c r="E83" t="s">
        <v>113</v>
      </c>
      <c r="F83" t="s">
        <v>119</v>
      </c>
      <c r="G83" t="s">
        <v>17</v>
      </c>
      <c r="H83" s="33">
        <v>62.271571687116129</v>
      </c>
      <c r="I83" s="21">
        <v>52</v>
      </c>
      <c r="J83" s="9" t="s">
        <v>18</v>
      </c>
      <c r="K83" s="39">
        <f>(LineItems[[#This Row],[NDX Standard Rate]]-LineItems[[#This Row],[Cost]])/LineItems[[#This Row],[NDX Standard Rate]]</f>
        <v>0.16494800771571497</v>
      </c>
    </row>
    <row r="84" spans="2:11" ht="30" customHeight="1" x14ac:dyDescent="0.2">
      <c r="B84" s="2"/>
      <c r="D84" t="s">
        <v>114</v>
      </c>
      <c r="E84" t="s">
        <v>113</v>
      </c>
      <c r="F84" t="s">
        <v>120</v>
      </c>
      <c r="G84" t="s">
        <v>100</v>
      </c>
      <c r="H84" s="33">
        <v>177.51898900510949</v>
      </c>
      <c r="I84" s="21">
        <v>102</v>
      </c>
      <c r="J84" s="9" t="s">
        <v>121</v>
      </c>
      <c r="K84" s="39">
        <f>(LineItems[[#This Row],[NDX Standard Rate]]-LineItems[[#This Row],[Cost]])/LineItems[[#This Row],[NDX Standard Rate]]</f>
        <v>0.42541358210943758</v>
      </c>
    </row>
    <row r="85" spans="2:11" ht="30" customHeight="1" x14ac:dyDescent="0.2">
      <c r="B85" s="2"/>
      <c r="D85" t="s">
        <v>114</v>
      </c>
      <c r="E85" t="s">
        <v>113</v>
      </c>
      <c r="F85" t="s">
        <v>122</v>
      </c>
      <c r="G85" t="s">
        <v>100</v>
      </c>
      <c r="H85" s="33">
        <v>295.32075471698118</v>
      </c>
      <c r="I85" s="21">
        <v>170</v>
      </c>
      <c r="J85" s="9" t="s">
        <v>123</v>
      </c>
      <c r="K85" s="39">
        <f>(LineItems[[#This Row],[NDX Standard Rate]]-LineItems[[#This Row],[Cost]])/LineItems[[#This Row],[NDX Standard Rate]]</f>
        <v>0.42435471505238959</v>
      </c>
    </row>
    <row r="86" spans="2:11" ht="30" customHeight="1" x14ac:dyDescent="0.2">
      <c r="B86" s="2"/>
      <c r="D86" t="s">
        <v>114</v>
      </c>
      <c r="E86" t="s">
        <v>113</v>
      </c>
      <c r="F86" t="s">
        <v>124</v>
      </c>
      <c r="G86" t="s">
        <v>100</v>
      </c>
      <c r="H86" s="33">
        <v>223.61040819364348</v>
      </c>
      <c r="I86" s="21">
        <v>103</v>
      </c>
      <c r="J86" s="9" t="s">
        <v>125</v>
      </c>
      <c r="K86" s="39">
        <f>(LineItems[[#This Row],[NDX Standard Rate]]-LineItems[[#This Row],[Cost]])/LineItems[[#This Row],[NDX Standard Rate]]</f>
        <v>0.53937743402890514</v>
      </c>
    </row>
    <row r="87" spans="2:11" ht="30" customHeight="1" x14ac:dyDescent="0.2">
      <c r="B87" s="2"/>
      <c r="D87" s="22" t="s">
        <v>114</v>
      </c>
      <c r="E87" s="22" t="s">
        <v>113</v>
      </c>
      <c r="F87" s="22" t="s">
        <v>126</v>
      </c>
      <c r="G87" s="22" t="s">
        <v>100</v>
      </c>
      <c r="H87" s="33">
        <v>284.51646903820813</v>
      </c>
      <c r="I87" s="21">
        <v>205</v>
      </c>
      <c r="J87" s="23" t="s">
        <v>125</v>
      </c>
      <c r="K87" s="39">
        <f>(LineItems[[#This Row],[NDX Standard Rate]]-LineItems[[#This Row],[Cost]])/LineItems[[#This Row],[NDX Standard Rate]]</f>
        <v>0.27947931909533769</v>
      </c>
    </row>
    <row r="88" spans="2:11" ht="30" customHeight="1" x14ac:dyDescent="0.2">
      <c r="B88" s="2"/>
      <c r="D88" t="s">
        <v>114</v>
      </c>
      <c r="E88" t="s">
        <v>113</v>
      </c>
      <c r="F88" t="s">
        <v>127</v>
      </c>
      <c r="G88" t="s">
        <v>100</v>
      </c>
      <c r="H88" s="33">
        <v>361.45701677731608</v>
      </c>
      <c r="I88" s="21">
        <v>205</v>
      </c>
      <c r="J88" s="9" t="s">
        <v>125</v>
      </c>
      <c r="K88" s="39">
        <f>(LineItems[[#This Row],[NDX Standard Rate]]-LineItems[[#This Row],[Cost]])/LineItems[[#This Row],[NDX Standard Rate]]</f>
        <v>0.43285096018402935</v>
      </c>
    </row>
    <row r="89" spans="2:11" ht="30" customHeight="1" x14ac:dyDescent="0.2">
      <c r="B89" s="2"/>
      <c r="D89" s="22" t="s">
        <v>114</v>
      </c>
      <c r="E89" s="22" t="s">
        <v>113</v>
      </c>
      <c r="F89" s="22" t="s">
        <v>128</v>
      </c>
      <c r="G89" t="s">
        <v>100</v>
      </c>
      <c r="H89" s="33">
        <v>265.17253116011506</v>
      </c>
      <c r="I89" s="21">
        <v>205</v>
      </c>
      <c r="J89" s="9" t="s">
        <v>129</v>
      </c>
      <c r="K89" s="39">
        <f>(LineItems[[#This Row],[NDX Standard Rate]]-LineItems[[#This Row],[Cost]])/LineItems[[#This Row],[NDX Standard Rate]]</f>
        <v>0.22691841759349501</v>
      </c>
    </row>
    <row r="90" spans="2:11" ht="30" customHeight="1" x14ac:dyDescent="0.2">
      <c r="B90" s="2"/>
      <c r="D90" t="s">
        <v>114</v>
      </c>
      <c r="E90" t="s">
        <v>113</v>
      </c>
      <c r="F90" t="s">
        <v>130</v>
      </c>
      <c r="G90" t="s">
        <v>17</v>
      </c>
      <c r="H90" s="33">
        <v>29.10255521112385</v>
      </c>
      <c r="I90" s="21">
        <v>23</v>
      </c>
      <c r="J90" s="9" t="s">
        <v>18</v>
      </c>
      <c r="K90" s="39">
        <f>(LineItems[[#This Row],[NDX Standard Rate]]-LineItems[[#This Row],[Cost]])/LineItems[[#This Row],[NDX Standard Rate]]</f>
        <v>0.20969138850018482</v>
      </c>
    </row>
    <row r="91" spans="2:11" ht="30" customHeight="1" x14ac:dyDescent="0.2">
      <c r="B91" s="2"/>
      <c r="D91" t="s">
        <v>131</v>
      </c>
      <c r="E91" t="s">
        <v>113</v>
      </c>
      <c r="F91" t="s">
        <v>132</v>
      </c>
      <c r="G91" t="s">
        <v>17</v>
      </c>
      <c r="H91" s="33">
        <v>26.105906313645619</v>
      </c>
      <c r="I91" s="21">
        <v>26</v>
      </c>
      <c r="J91" s="9" t="s">
        <v>18</v>
      </c>
      <c r="K91" s="39">
        <f>(LineItems[[#This Row],[NDX Standard Rate]]-LineItems[[#This Row],[Cost]])/LineItems[[#This Row],[NDX Standard Rate]]</f>
        <v>4.0567951318457533E-3</v>
      </c>
    </row>
    <row r="92" spans="2:11" ht="30" customHeight="1" x14ac:dyDescent="0.2">
      <c r="B92" s="2"/>
      <c r="D92" s="22" t="s">
        <v>131</v>
      </c>
      <c r="E92" s="22" t="s">
        <v>113</v>
      </c>
      <c r="F92" s="22" t="s">
        <v>133</v>
      </c>
      <c r="G92" t="s">
        <v>100</v>
      </c>
      <c r="H92" s="33">
        <v>24.76</v>
      </c>
      <c r="I92" s="21">
        <v>16</v>
      </c>
      <c r="J92" s="23"/>
      <c r="K92" s="39">
        <f>(LineItems[[#This Row],[NDX Standard Rate]]-LineItems[[#This Row],[Cost]])/LineItems[[#This Row],[NDX Standard Rate]]</f>
        <v>0.35379644588045239</v>
      </c>
    </row>
    <row r="93" spans="2:11" ht="30" customHeight="1" x14ac:dyDescent="0.2">
      <c r="B93" s="2"/>
      <c r="D93" t="s">
        <v>131</v>
      </c>
      <c r="E93" t="s">
        <v>113</v>
      </c>
      <c r="F93" t="s">
        <v>134</v>
      </c>
      <c r="G93" t="s">
        <v>100</v>
      </c>
      <c r="H93" s="33">
        <v>46.34</v>
      </c>
      <c r="I93" s="21">
        <v>26</v>
      </c>
      <c r="J93" s="9" t="s">
        <v>18</v>
      </c>
      <c r="K93" s="39">
        <f>(LineItems[[#This Row],[NDX Standard Rate]]-LineItems[[#This Row],[Cost]])/LineItems[[#This Row],[NDX Standard Rate]]</f>
        <v>0.43892965041001297</v>
      </c>
    </row>
    <row r="94" spans="2:11" ht="30" customHeight="1" x14ac:dyDescent="0.2">
      <c r="B94" s="2"/>
      <c r="D94" t="s">
        <v>131</v>
      </c>
      <c r="E94" t="s">
        <v>113</v>
      </c>
      <c r="F94" t="s">
        <v>135</v>
      </c>
      <c r="G94" t="s">
        <v>100</v>
      </c>
      <c r="H94" s="33">
        <v>34.621285714285705</v>
      </c>
      <c r="I94" s="21">
        <v>16</v>
      </c>
      <c r="J94" s="9" t="s">
        <v>18</v>
      </c>
      <c r="K94" s="39">
        <f>(LineItems[[#This Row],[NDX Standard Rate]]-LineItems[[#This Row],[Cost]])/LineItems[[#This Row],[NDX Standard Rate]]</f>
        <v>0.53785656223050216</v>
      </c>
    </row>
    <row r="95" spans="2:11" ht="30" customHeight="1" x14ac:dyDescent="0.2">
      <c r="B95" s="2"/>
      <c r="D95" t="s">
        <v>131</v>
      </c>
      <c r="E95" t="s">
        <v>113</v>
      </c>
      <c r="F95" t="s">
        <v>136</v>
      </c>
      <c r="G95" t="s">
        <v>100</v>
      </c>
      <c r="H95" s="33">
        <v>42.85690719534081</v>
      </c>
      <c r="I95" s="21">
        <v>26</v>
      </c>
      <c r="J95" s="9" t="s">
        <v>18</v>
      </c>
      <c r="K95" s="39">
        <f>(LineItems[[#This Row],[NDX Standard Rate]]-LineItems[[#This Row],[Cost]])/LineItems[[#This Row],[NDX Standard Rate]]</f>
        <v>0.39332999739125851</v>
      </c>
    </row>
    <row r="96" spans="2:11" ht="30" customHeight="1" x14ac:dyDescent="0.2">
      <c r="B96" s="2"/>
      <c r="D96" t="s">
        <v>131</v>
      </c>
      <c r="E96" t="s">
        <v>113</v>
      </c>
      <c r="F96" t="s">
        <v>137</v>
      </c>
      <c r="G96" t="s">
        <v>100</v>
      </c>
      <c r="H96" s="33">
        <v>239.36897458369853</v>
      </c>
      <c r="I96" s="21">
        <v>186</v>
      </c>
      <c r="J96" s="9" t="s">
        <v>125</v>
      </c>
      <c r="K96" s="39">
        <f>(LineItems[[#This Row],[NDX Standard Rate]]-LineItems[[#This Row],[Cost]])/LineItems[[#This Row],[NDX Standard Rate]]</f>
        <v>0.22295694200351501</v>
      </c>
    </row>
    <row r="97" spans="2:11" ht="30" customHeight="1" x14ac:dyDescent="0.2">
      <c r="B97" s="2"/>
      <c r="D97" t="s">
        <v>131</v>
      </c>
      <c r="E97" t="s">
        <v>113</v>
      </c>
      <c r="F97" t="s">
        <v>138</v>
      </c>
      <c r="G97" t="s">
        <v>100</v>
      </c>
      <c r="H97" s="33">
        <v>294.74645748987854</v>
      </c>
      <c r="I97" s="21">
        <v>186</v>
      </c>
      <c r="J97" s="9" t="s">
        <v>125</v>
      </c>
      <c r="K97" s="39">
        <f>(LineItems[[#This Row],[NDX Standard Rate]]-LineItems[[#This Row],[Cost]])/LineItems[[#This Row],[NDX Standard Rate]]</f>
        <v>0.36894915859544414</v>
      </c>
    </row>
    <row r="98" spans="2:11" ht="30" customHeight="1" x14ac:dyDescent="0.2">
      <c r="B98" s="2"/>
      <c r="D98" t="s">
        <v>131</v>
      </c>
      <c r="E98" t="s">
        <v>113</v>
      </c>
      <c r="F98" t="s">
        <v>139</v>
      </c>
      <c r="G98" t="s">
        <v>100</v>
      </c>
      <c r="H98" s="33">
        <v>378.16274864376135</v>
      </c>
      <c r="I98" s="21">
        <v>262</v>
      </c>
      <c r="J98" s="9" t="s">
        <v>123</v>
      </c>
      <c r="K98" s="39">
        <f>(LineItems[[#This Row],[NDX Standard Rate]]-LineItems[[#This Row],[Cost]])/LineItems[[#This Row],[NDX Standard Rate]]</f>
        <v>0.3071766033549474</v>
      </c>
    </row>
    <row r="99" spans="2:11" ht="30" customHeight="1" x14ac:dyDescent="0.2">
      <c r="B99" s="2"/>
      <c r="D99" t="s">
        <v>131</v>
      </c>
      <c r="E99" t="s">
        <v>113</v>
      </c>
      <c r="F99" t="s">
        <v>140</v>
      </c>
      <c r="G99" t="s">
        <v>100</v>
      </c>
      <c r="H99" s="33">
        <v>17.552339387249742</v>
      </c>
      <c r="I99" s="21">
        <v>16</v>
      </c>
      <c r="J99" s="9" t="s">
        <v>18</v>
      </c>
      <c r="K99" s="39">
        <f>(LineItems[[#This Row],[NDX Standard Rate]]-LineItems[[#This Row],[Cost]])/LineItems[[#This Row],[NDX Standard Rate]]</f>
        <v>8.8440597746040739E-2</v>
      </c>
    </row>
    <row r="100" spans="2:11" ht="30" customHeight="1" x14ac:dyDescent="0.2">
      <c r="B100" s="2"/>
      <c r="D100" s="22" t="s">
        <v>131</v>
      </c>
      <c r="E100" s="22" t="s">
        <v>113</v>
      </c>
      <c r="F100" s="22" t="s">
        <v>141</v>
      </c>
      <c r="G100" t="s">
        <v>17</v>
      </c>
      <c r="H100" s="33">
        <v>16</v>
      </c>
      <c r="I100" s="21">
        <v>12</v>
      </c>
      <c r="J100" s="23"/>
      <c r="K100" s="39">
        <f>(LineItems[[#This Row],[NDX Standard Rate]]-LineItems[[#This Row],[Cost]])/LineItems[[#This Row],[NDX Standard Rate]]</f>
        <v>0.25</v>
      </c>
    </row>
    <row r="101" spans="2:11" ht="30" customHeight="1" x14ac:dyDescent="0.2">
      <c r="B101" s="2"/>
      <c r="D101" t="s">
        <v>131</v>
      </c>
      <c r="E101" t="s">
        <v>113</v>
      </c>
      <c r="F101" t="s">
        <v>142</v>
      </c>
      <c r="G101" t="s">
        <v>100</v>
      </c>
      <c r="H101" s="33">
        <v>22</v>
      </c>
      <c r="I101" s="21">
        <v>17</v>
      </c>
      <c r="J101" s="9" t="s">
        <v>18</v>
      </c>
      <c r="K101" s="39">
        <f>(LineItems[[#This Row],[NDX Standard Rate]]-LineItems[[#This Row],[Cost]])/LineItems[[#This Row],[NDX Standard Rate]]</f>
        <v>0.22727272727272727</v>
      </c>
    </row>
    <row r="102" spans="2:11" ht="30" customHeight="1" x14ac:dyDescent="0.2">
      <c r="B102" s="2"/>
      <c r="D102" t="s">
        <v>143</v>
      </c>
      <c r="E102" t="s">
        <v>113</v>
      </c>
      <c r="F102" t="s">
        <v>144</v>
      </c>
      <c r="G102" t="s">
        <v>145</v>
      </c>
      <c r="H102" s="33">
        <v>67.07355584082157</v>
      </c>
      <c r="I102" s="21">
        <v>67</v>
      </c>
      <c r="J102" s="9" t="s">
        <v>18</v>
      </c>
      <c r="K102" s="39">
        <f>(LineItems[[#This Row],[NDX Standard Rate]]-LineItems[[#This Row],[Cost]])/LineItems[[#This Row],[NDX Standard Rate]]</f>
        <v>1.0966444211804075E-3</v>
      </c>
    </row>
    <row r="103" spans="2:11" ht="30" customHeight="1" x14ac:dyDescent="0.2">
      <c r="B103" s="2"/>
      <c r="D103" t="s">
        <v>143</v>
      </c>
      <c r="E103" t="s">
        <v>113</v>
      </c>
      <c r="F103" t="s">
        <v>146</v>
      </c>
      <c r="G103" t="s">
        <v>100</v>
      </c>
      <c r="H103" s="33">
        <v>79.630823974202173</v>
      </c>
      <c r="I103" s="21">
        <v>64</v>
      </c>
      <c r="J103" s="9" t="s">
        <v>18</v>
      </c>
      <c r="K103" s="39">
        <f>(LineItems[[#This Row],[NDX Standard Rate]]-LineItems[[#This Row],[Cost]])/LineItems[[#This Row],[NDX Standard Rate]]</f>
        <v>0.19629112439256005</v>
      </c>
    </row>
    <row r="104" spans="2:11" ht="30" customHeight="1" x14ac:dyDescent="0.2">
      <c r="B104" s="2"/>
      <c r="D104" t="s">
        <v>143</v>
      </c>
      <c r="E104" t="s">
        <v>113</v>
      </c>
      <c r="F104" t="s">
        <v>147</v>
      </c>
      <c r="G104" t="s">
        <v>100</v>
      </c>
      <c r="H104" s="33">
        <v>142.25762870309643</v>
      </c>
      <c r="I104" s="21">
        <v>89</v>
      </c>
      <c r="J104" s="9" t="s">
        <v>18</v>
      </c>
      <c r="K104" s="39">
        <f>(LineItems[[#This Row],[NDX Standard Rate]]-LineItems[[#This Row],[Cost]])/LineItems[[#This Row],[NDX Standard Rate]]</f>
        <v>0.37437450060586597</v>
      </c>
    </row>
    <row r="105" spans="2:11" ht="30" customHeight="1" x14ac:dyDescent="0.2">
      <c r="B105" s="2"/>
      <c r="D105" t="s">
        <v>143</v>
      </c>
      <c r="E105" t="s">
        <v>113</v>
      </c>
      <c r="F105" t="s">
        <v>148</v>
      </c>
      <c r="G105" t="s">
        <v>100</v>
      </c>
      <c r="H105" s="33">
        <v>180.76948248697127</v>
      </c>
      <c r="I105" s="21">
        <v>124</v>
      </c>
      <c r="J105" s="9"/>
      <c r="K105" s="39">
        <f>(LineItems[[#This Row],[NDX Standard Rate]]-LineItems[[#This Row],[Cost]])/LineItems[[#This Row],[NDX Standard Rate]]</f>
        <v>0.31404350837295147</v>
      </c>
    </row>
    <row r="106" spans="2:11" ht="30" customHeight="1" x14ac:dyDescent="0.2">
      <c r="B106" s="2"/>
      <c r="D106" t="s">
        <v>41</v>
      </c>
      <c r="E106" t="s">
        <v>149</v>
      </c>
      <c r="F106" t="s">
        <v>53</v>
      </c>
      <c r="G106" t="s">
        <v>100</v>
      </c>
      <c r="H106" s="33">
        <v>20.86</v>
      </c>
      <c r="I106" s="21">
        <v>11</v>
      </c>
      <c r="J106" s="9" t="s">
        <v>18</v>
      </c>
      <c r="K106" s="39">
        <f>(LineItems[[#This Row],[NDX Standard Rate]]-LineItems[[#This Row],[Cost]])/LineItems[[#This Row],[NDX Standard Rate]]</f>
        <v>0.4726749760306807</v>
      </c>
    </row>
    <row r="107" spans="2:11" ht="30" customHeight="1" x14ac:dyDescent="0.2">
      <c r="B107" s="2"/>
      <c r="D107" t="s">
        <v>150</v>
      </c>
      <c r="E107" t="s">
        <v>149</v>
      </c>
      <c r="F107" t="s">
        <v>151</v>
      </c>
      <c r="G107" t="s">
        <v>100</v>
      </c>
      <c r="H107" s="33">
        <v>156.50504000831347</v>
      </c>
      <c r="I107" s="21">
        <v>122</v>
      </c>
      <c r="J107" s="23">
        <v>3</v>
      </c>
      <c r="K107" s="39">
        <f>(LineItems[[#This Row],[NDX Standard Rate]]-LineItems[[#This Row],[Cost]])/LineItems[[#This Row],[NDX Standard Rate]]</f>
        <v>0.22047238866224744</v>
      </c>
    </row>
    <row r="108" spans="2:11" ht="30" customHeight="1" x14ac:dyDescent="0.2">
      <c r="B108" s="2"/>
      <c r="D108" t="s">
        <v>152</v>
      </c>
      <c r="E108" t="s">
        <v>149</v>
      </c>
      <c r="F108" t="s">
        <v>153</v>
      </c>
      <c r="G108" t="s">
        <v>100</v>
      </c>
      <c r="H108" s="33">
        <v>142.19789659711734</v>
      </c>
      <c r="I108" s="21">
        <v>47</v>
      </c>
      <c r="J108" s="23">
        <v>3</v>
      </c>
      <c r="K108" s="39">
        <f>(LineItems[[#This Row],[NDX Standard Rate]]-LineItems[[#This Row],[Cost]])/LineItems[[#This Row],[NDX Standard Rate]]</f>
        <v>0.66947471710384787</v>
      </c>
    </row>
    <row r="109" spans="2:11" ht="30" customHeight="1" x14ac:dyDescent="0.2">
      <c r="B109" s="2"/>
      <c r="D109" t="s">
        <v>152</v>
      </c>
      <c r="E109" t="s">
        <v>149</v>
      </c>
      <c r="F109" t="s">
        <v>154</v>
      </c>
      <c r="G109" t="s">
        <v>100</v>
      </c>
      <c r="H109" s="33">
        <v>88</v>
      </c>
      <c r="I109" s="21">
        <v>82</v>
      </c>
      <c r="J109" s="23">
        <v>3</v>
      </c>
      <c r="K109" s="39">
        <f>(LineItems[[#This Row],[NDX Standard Rate]]-LineItems[[#This Row],[Cost]])/LineItems[[#This Row],[NDX Standard Rate]]</f>
        <v>6.8181818181818177E-2</v>
      </c>
    </row>
    <row r="110" spans="2:11" ht="30" customHeight="1" x14ac:dyDescent="0.2">
      <c r="B110" s="2"/>
      <c r="D110" t="s">
        <v>152</v>
      </c>
      <c r="E110" t="s">
        <v>149</v>
      </c>
      <c r="F110" t="s">
        <v>155</v>
      </c>
      <c r="G110" t="s">
        <v>100</v>
      </c>
      <c r="H110" s="33">
        <v>144.10551326303846</v>
      </c>
      <c r="I110" s="21">
        <v>112</v>
      </c>
      <c r="J110" s="23">
        <v>3</v>
      </c>
      <c r="K110" s="39">
        <f>(LineItems[[#This Row],[NDX Standard Rate]]-LineItems[[#This Row],[Cost]])/LineItems[[#This Row],[NDX Standard Rate]]</f>
        <v>0.22279170682689756</v>
      </c>
    </row>
    <row r="111" spans="2:11" ht="30" customHeight="1" x14ac:dyDescent="0.2">
      <c r="B111" s="2"/>
      <c r="D111" s="22" t="s">
        <v>156</v>
      </c>
      <c r="E111" s="22" t="s">
        <v>149</v>
      </c>
      <c r="F111" s="22" t="s">
        <v>157</v>
      </c>
      <c r="G111" t="s">
        <v>100</v>
      </c>
      <c r="H111" s="33">
        <v>425.18392581143752</v>
      </c>
      <c r="I111" s="21">
        <v>357</v>
      </c>
      <c r="J111" s="23">
        <v>3</v>
      </c>
      <c r="K111" s="39">
        <f>(LineItems[[#This Row],[NDX Standard Rate]]-LineItems[[#This Row],[Cost]])/LineItems[[#This Row],[NDX Standard Rate]]</f>
        <v>0.16036336670374512</v>
      </c>
    </row>
    <row r="112" spans="2:11" ht="30" customHeight="1" x14ac:dyDescent="0.2">
      <c r="B112" s="2"/>
      <c r="D112" t="s">
        <v>156</v>
      </c>
      <c r="E112" t="s">
        <v>149</v>
      </c>
      <c r="F112" t="s">
        <v>158</v>
      </c>
      <c r="G112" t="s">
        <v>100</v>
      </c>
      <c r="H112" s="33">
        <v>260.28319694434924</v>
      </c>
      <c r="I112" s="21">
        <v>180</v>
      </c>
      <c r="J112" s="23">
        <v>3</v>
      </c>
      <c r="K112" s="39">
        <f>(LineItems[[#This Row],[NDX Standard Rate]]-LineItems[[#This Row],[Cost]])/LineItems[[#This Row],[NDX Standard Rate]]</f>
        <v>0.30844556193734807</v>
      </c>
    </row>
    <row r="113" spans="2:11" ht="30" customHeight="1" x14ac:dyDescent="0.2">
      <c r="B113" s="2"/>
      <c r="D113" s="22" t="s">
        <v>156</v>
      </c>
      <c r="E113" s="22" t="s">
        <v>149</v>
      </c>
      <c r="F113" t="s">
        <v>159</v>
      </c>
      <c r="G113" t="s">
        <v>100</v>
      </c>
      <c r="H113" s="33">
        <v>463.77066303360584</v>
      </c>
      <c r="I113" s="21">
        <v>349</v>
      </c>
      <c r="J113" s="23">
        <v>3</v>
      </c>
      <c r="K113" s="39">
        <f>(LineItems[[#This Row],[NDX Standard Rate]]-LineItems[[#This Row],[Cost]])/LineItems[[#This Row],[NDX Standard Rate]]</f>
        <v>0.24747288300400602</v>
      </c>
    </row>
    <row r="114" spans="2:11" ht="30" customHeight="1" x14ac:dyDescent="0.2">
      <c r="B114" s="2"/>
      <c r="D114" t="s">
        <v>160</v>
      </c>
      <c r="E114" t="s">
        <v>149</v>
      </c>
      <c r="F114" t="s">
        <v>161</v>
      </c>
      <c r="G114" t="s">
        <v>100</v>
      </c>
      <c r="H114" s="33">
        <v>64.313461307264376</v>
      </c>
      <c r="I114" s="21">
        <v>37</v>
      </c>
      <c r="J114" s="23">
        <v>3</v>
      </c>
      <c r="K114" s="39">
        <f>(LineItems[[#This Row],[NDX Standard Rate]]-LineItems[[#This Row],[Cost]])/LineItems[[#This Row],[NDX Standard Rate]]</f>
        <v>0.42469275874876988</v>
      </c>
    </row>
    <row r="115" spans="2:11" ht="30" customHeight="1" x14ac:dyDescent="0.2">
      <c r="B115" s="2"/>
      <c r="D115" t="s">
        <v>160</v>
      </c>
      <c r="E115" t="s">
        <v>149</v>
      </c>
      <c r="F115" t="s">
        <v>162</v>
      </c>
      <c r="G115" t="s">
        <v>100</v>
      </c>
      <c r="H115" s="33">
        <v>82.480358923230312</v>
      </c>
      <c r="I115" s="21">
        <v>50</v>
      </c>
      <c r="J115" s="23">
        <v>3</v>
      </c>
      <c r="K115" s="39">
        <f>(LineItems[[#This Row],[NDX Standard Rate]]-LineItems[[#This Row],[Cost]])/LineItems[[#This Row],[NDX Standard Rate]]</f>
        <v>0.39379507251492246</v>
      </c>
    </row>
    <row r="116" spans="2:11" ht="30" customHeight="1" x14ac:dyDescent="0.2">
      <c r="B116" s="2"/>
      <c r="D116" t="s">
        <v>163</v>
      </c>
      <c r="E116" t="s">
        <v>163</v>
      </c>
      <c r="F116" t="s">
        <v>164</v>
      </c>
      <c r="G116" t="s">
        <v>165</v>
      </c>
      <c r="H116" s="33">
        <v>6.49</v>
      </c>
      <c r="I116" s="21">
        <v>4</v>
      </c>
      <c r="J116" s="9"/>
      <c r="K116" s="39">
        <f>(LineItems[[#This Row],[NDX Standard Rate]]-LineItems[[#This Row],[Cost]])/LineItems[[#This Row],[NDX Standard Rate]]</f>
        <v>0.38366718027734981</v>
      </c>
    </row>
    <row r="117" spans="2:11" ht="30" customHeight="1" x14ac:dyDescent="0.2">
      <c r="B117" s="2"/>
      <c r="D117" t="s">
        <v>163</v>
      </c>
      <c r="E117" t="s">
        <v>163</v>
      </c>
      <c r="F117" t="s">
        <v>166</v>
      </c>
      <c r="G117" t="s">
        <v>165</v>
      </c>
      <c r="H117" s="33">
        <v>8.3744737474481852</v>
      </c>
      <c r="I117" s="21">
        <v>4</v>
      </c>
      <c r="J117" s="9"/>
      <c r="K117" s="39">
        <f>(LineItems[[#This Row],[NDX Standard Rate]]-LineItems[[#This Row],[Cost]])/LineItems[[#This Row],[NDX Standard Rate]]</f>
        <v>0.52235804653171747</v>
      </c>
    </row>
    <row r="118" spans="2:11" ht="30" customHeight="1" x14ac:dyDescent="0.2">
      <c r="B118" s="2"/>
      <c r="D118" s="22" t="s">
        <v>167</v>
      </c>
      <c r="E118" s="22"/>
      <c r="F118" s="22"/>
      <c r="G118" s="22"/>
      <c r="H118" s="33">
        <v>10.15</v>
      </c>
      <c r="I118" s="21"/>
      <c r="J118" s="23"/>
    </row>
    <row r="119" spans="2:11" ht="30" customHeight="1" x14ac:dyDescent="0.2">
      <c r="B119" s="2"/>
      <c r="D119" s="16">
        <v>1</v>
      </c>
      <c r="E119" s="11" t="s">
        <v>168</v>
      </c>
      <c r="F119" s="11"/>
      <c r="G119" s="11"/>
      <c r="H119" s="11"/>
      <c r="I119" s="11"/>
      <c r="J119" s="12"/>
    </row>
    <row r="120" spans="2:11" ht="30" customHeight="1" x14ac:dyDescent="0.2">
      <c r="B120" s="2"/>
      <c r="D120" s="16">
        <v>2</v>
      </c>
      <c r="E120" s="10" t="s">
        <v>169</v>
      </c>
      <c r="F120" s="11"/>
      <c r="G120" s="11"/>
      <c r="H120" s="11"/>
      <c r="I120" s="11"/>
      <c r="J120" s="12"/>
    </row>
    <row r="121" spans="2:11" ht="30" customHeight="1" x14ac:dyDescent="0.2">
      <c r="D121" s="16">
        <v>3</v>
      </c>
      <c r="E121" s="11" t="s">
        <v>170</v>
      </c>
      <c r="F121" s="11"/>
      <c r="G121" s="11"/>
      <c r="H121" s="11"/>
      <c r="I121" s="11"/>
      <c r="J121" s="12"/>
    </row>
    <row r="122" spans="2:11" ht="30" customHeight="1" x14ac:dyDescent="0.2">
      <c r="D122" s="16">
        <v>4</v>
      </c>
      <c r="E122" s="11" t="s">
        <v>171</v>
      </c>
      <c r="F122" s="11"/>
      <c r="G122" s="11"/>
      <c r="H122" s="11"/>
      <c r="I122" s="11"/>
      <c r="J122" s="12"/>
    </row>
    <row r="123" spans="2:11" ht="30" customHeight="1" x14ac:dyDescent="0.2">
      <c r="D123" s="16">
        <v>5</v>
      </c>
      <c r="E123" s="11" t="s">
        <v>172</v>
      </c>
      <c r="F123" s="11"/>
      <c r="G123" s="11"/>
      <c r="H123" s="11"/>
      <c r="I123" s="11"/>
      <c r="J123" s="12"/>
    </row>
    <row r="124" spans="2:11" ht="30" customHeight="1" x14ac:dyDescent="0.2">
      <c r="D124" s="16">
        <v>6</v>
      </c>
      <c r="E124" s="11" t="s">
        <v>173</v>
      </c>
      <c r="F124" s="11"/>
      <c r="G124" s="11"/>
      <c r="H124" s="11"/>
      <c r="I124" s="11"/>
      <c r="J124" s="12"/>
    </row>
    <row r="125" spans="2:11" ht="30" customHeight="1" x14ac:dyDescent="0.2">
      <c r="D125" s="16">
        <v>7</v>
      </c>
      <c r="E125" s="11" t="s">
        <v>174</v>
      </c>
      <c r="F125" s="11"/>
      <c r="G125" s="11"/>
      <c r="H125" s="11"/>
      <c r="I125" s="11"/>
      <c r="J125" s="12"/>
    </row>
    <row r="126" spans="2:11" ht="30" customHeight="1" x14ac:dyDescent="0.2">
      <c r="D126" s="16">
        <v>8</v>
      </c>
      <c r="E126" s="11" t="s">
        <v>175</v>
      </c>
      <c r="F126" s="11"/>
      <c r="G126" s="11"/>
      <c r="H126" s="11"/>
      <c r="I126" s="11"/>
      <c r="J126" s="11"/>
    </row>
    <row r="127" spans="2:11" ht="30" customHeight="1" x14ac:dyDescent="0.2">
      <c r="D127" s="16">
        <v>9</v>
      </c>
      <c r="E127" s="11" t="s">
        <v>176</v>
      </c>
      <c r="F127" s="11"/>
      <c r="G127" s="11"/>
      <c r="H127" s="11"/>
      <c r="I127" s="11"/>
      <c r="J127" s="11"/>
    </row>
    <row r="128" spans="2:11" ht="30" customHeight="1" x14ac:dyDescent="0.2">
      <c r="D128" s="16">
        <v>10</v>
      </c>
      <c r="E128" s="11" t="s">
        <v>177</v>
      </c>
      <c r="F128" s="11"/>
      <c r="G128" s="11"/>
      <c r="H128" s="11"/>
      <c r="I128" s="11"/>
      <c r="J128" s="11"/>
    </row>
    <row r="231" spans="2:2" ht="30" customHeight="1" x14ac:dyDescent="0.2">
      <c r="B231" s="11"/>
    </row>
    <row r="232" spans="2:2" ht="30" customHeight="1" x14ac:dyDescent="0.2">
      <c r="B232" s="11"/>
    </row>
    <row r="233" spans="2:2" ht="30" customHeight="1" x14ac:dyDescent="0.2">
      <c r="B233" s="11"/>
    </row>
    <row r="234" spans="2:2" ht="30" customHeight="1" x14ac:dyDescent="0.2">
      <c r="B234" s="11"/>
    </row>
    <row r="235" spans="2:2" ht="30" customHeight="1" x14ac:dyDescent="0.2">
      <c r="B235" s="11"/>
    </row>
    <row r="236" spans="2:2" ht="30" customHeight="1" x14ac:dyDescent="0.2">
      <c r="B236" s="11"/>
    </row>
    <row r="237" spans="2:2" ht="30" customHeight="1" x14ac:dyDescent="0.2">
      <c r="B237" s="11"/>
    </row>
    <row r="238" spans="2:2" ht="30" customHeight="1" x14ac:dyDescent="0.2">
      <c r="B238" s="11"/>
    </row>
    <row r="239" spans="2:2" ht="30" customHeight="1" x14ac:dyDescent="0.2">
      <c r="B239" s="11"/>
    </row>
    <row r="487" spans="1:11" ht="30" customHeight="1" x14ac:dyDescent="0.2">
      <c r="A487" s="3"/>
      <c r="C487" s="11"/>
      <c r="K487" s="11"/>
    </row>
    <row r="488" spans="1:11" ht="30" customHeight="1" x14ac:dyDescent="0.2">
      <c r="A488" s="3"/>
      <c r="C488" s="11"/>
      <c r="K488" s="11"/>
    </row>
    <row r="489" spans="1:11" ht="30" customHeight="1" x14ac:dyDescent="0.2">
      <c r="A489" s="3"/>
      <c r="C489" s="11"/>
      <c r="K489" s="11"/>
    </row>
    <row r="490" spans="1:11" ht="30" customHeight="1" x14ac:dyDescent="0.2">
      <c r="A490" s="3"/>
      <c r="C490" s="11"/>
      <c r="K490" s="11"/>
    </row>
    <row r="491" spans="1:11" ht="30" customHeight="1" x14ac:dyDescent="0.2">
      <c r="A491" s="3"/>
      <c r="C491" s="11"/>
      <c r="K491" s="11"/>
    </row>
    <row r="492" spans="1:11" ht="30" customHeight="1" x14ac:dyDescent="0.2">
      <c r="A492" s="3"/>
      <c r="C492" s="11"/>
      <c r="K492" s="11"/>
    </row>
    <row r="493" spans="1:11" ht="30" customHeight="1" x14ac:dyDescent="0.2">
      <c r="A493" s="3"/>
      <c r="C493" s="11"/>
      <c r="K493" s="11"/>
    </row>
    <row r="494" spans="1:11" ht="30" customHeight="1" x14ac:dyDescent="0.2">
      <c r="A494" s="3"/>
      <c r="C494" s="11"/>
      <c r="K494" s="11"/>
    </row>
    <row r="495" spans="1:11" ht="30" customHeight="1" x14ac:dyDescent="0.2">
      <c r="A495" s="3"/>
      <c r="K495" s="11"/>
    </row>
  </sheetData>
  <mergeCells count="2">
    <mergeCell ref="D3:J3"/>
    <mergeCell ref="D2:J2"/>
  </mergeCells>
  <phoneticPr fontId="11" type="noConversion"/>
  <dataValidations count="11">
    <dataValidation allowBlank="1" showInputMessage="1" showErrorMessage="1" prompt="Create a Construction Proposal in this sheet. Enter construction details in Line Items table starting in cell D4. Add Company Logo in cell B1. Total due is automatically calculated" sqref="A1" xr:uid="{00000000-0002-0000-0000-000000000000}"/>
    <dataValidation allowBlank="1" showInputMessage="1" showErrorMessage="1" prompt="Title of this worksheet is in this cell. Enter company name and address in cells below" sqref="B1" xr:uid="{00000000-0002-0000-0000-000001000000}"/>
    <dataValidation allowBlank="1" showInputMessage="1" showErrorMessage="1" prompt="Enter Unit Price in this column under this heading" sqref="I4:J4" xr:uid="{00000000-0002-0000-0000-000002000000}"/>
    <dataValidation allowBlank="1" showInputMessage="1" showErrorMessage="1" prompt="Add Company Logo in this cell and customer details in cells below" sqref="B3:B4" xr:uid="{00000000-0002-0000-0000-000003000000}"/>
    <dataValidation allowBlank="1" showInputMessage="1" showErrorMessage="1" prompt="Enter Company Name in this cell" sqref="C2" xr:uid="{00000000-0002-0000-0000-000004000000}"/>
    <dataValidation allowBlank="1" showInputMessage="1" showErrorMessage="1" prompt="Enter Prepared By person name in cell below" sqref="B12" xr:uid="{00000000-0002-0000-0000-000005000000}"/>
    <dataValidation allowBlank="1" showInputMessage="1" showErrorMessage="1" prompt="Enter Salesperson name in cell below" sqref="B10" xr:uid="{00000000-0002-0000-0000-000006000000}"/>
    <dataValidation allowBlank="1" showInputMessage="1" showErrorMessage="1" prompt="Enter Date in this cell" sqref="B8" xr:uid="{00000000-0002-0000-0000-000007000000}"/>
    <dataValidation allowBlank="1" showInputMessage="1" showErrorMessage="1" prompt="Enter Date in cell below" sqref="B7" xr:uid="{00000000-0002-0000-0000-000008000000}"/>
    <dataValidation allowBlank="1" showInputMessage="1" showErrorMessage="1" prompt="Enter Description in this column under this heading" sqref="D4:G4" xr:uid="{00000000-0002-0000-0000-000009000000}"/>
    <dataValidation allowBlank="1" showInputMessage="1" showErrorMessage="1" prompt="Enter Customer name in cell below" sqref="B5" xr:uid="{00000000-0002-0000-0000-00000A000000}"/>
  </dataValidations>
  <printOptions horizontalCentered="1"/>
  <pageMargins left="0.25" right="0.25" top="0.25" bottom="0.25" header="0" footer="0.25"/>
  <pageSetup scale="5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  <pageSetUpPr autoPageBreaks="0" fitToPage="1"/>
  </sheetPr>
  <dimension ref="A1:J71"/>
  <sheetViews>
    <sheetView showGridLines="0" tabSelected="1" topLeftCell="A29" zoomScale="80" zoomScaleNormal="80" workbookViewId="0">
      <selection activeCell="G1" sqref="G1"/>
    </sheetView>
  </sheetViews>
  <sheetFormatPr defaultColWidth="9" defaultRowHeight="30" customHeight="1" x14ac:dyDescent="0.2"/>
  <cols>
    <col min="1" max="1" width="2.625" customWidth="1"/>
    <col min="2" max="2" width="16" customWidth="1"/>
    <col min="3" max="3" width="10.875" customWidth="1"/>
    <col min="4" max="4" width="15" customWidth="1"/>
    <col min="5" max="5" width="28.125" bestFit="1" customWidth="1"/>
    <col min="6" max="6" width="10.875" bestFit="1" customWidth="1"/>
    <col min="7" max="7" width="13.375" style="33" bestFit="1" customWidth="1"/>
    <col min="8" max="8" width="13.875" style="15" customWidth="1"/>
    <col min="9" max="9" width="15.375" style="15" customWidth="1"/>
    <col min="10" max="10" width="13.375" style="37" bestFit="1" customWidth="1"/>
  </cols>
  <sheetData>
    <row r="1" spans="2:10" ht="57.75" customHeight="1" x14ac:dyDescent="0.35">
      <c r="B1" s="8" t="s">
        <v>0</v>
      </c>
      <c r="C1" s="7"/>
      <c r="D1" s="7"/>
      <c r="E1" s="7"/>
      <c r="F1" s="6"/>
      <c r="G1" s="31"/>
      <c r="H1" s="14"/>
      <c r="I1" s="14"/>
      <c r="J1" s="36"/>
    </row>
    <row r="2" spans="2:10" ht="30" customHeight="1" x14ac:dyDescent="0.2">
      <c r="B2" s="17" t="s">
        <v>1</v>
      </c>
      <c r="C2" s="42" t="s">
        <v>2</v>
      </c>
      <c r="D2" s="42"/>
      <c r="E2" s="42"/>
      <c r="F2" s="42"/>
      <c r="G2" s="42"/>
      <c r="H2" s="42"/>
      <c r="I2" s="42"/>
      <c r="J2" s="42"/>
    </row>
    <row r="3" spans="2:10" ht="46.5" customHeight="1" x14ac:dyDescent="0.2">
      <c r="B3" s="19" t="s">
        <v>3</v>
      </c>
      <c r="C3" s="41" t="s">
        <v>178</v>
      </c>
      <c r="D3" s="41"/>
      <c r="E3" s="41"/>
      <c r="F3" s="41"/>
      <c r="G3" s="41"/>
      <c r="H3" s="41"/>
      <c r="I3" s="41"/>
    </row>
    <row r="4" spans="2:10" ht="45" x14ac:dyDescent="0.2">
      <c r="B4" s="5"/>
      <c r="C4" s="26" t="s">
        <v>5</v>
      </c>
      <c r="D4" s="29" t="s">
        <v>6</v>
      </c>
      <c r="E4" s="29" t="s">
        <v>7</v>
      </c>
      <c r="F4" s="26" t="s">
        <v>8</v>
      </c>
      <c r="G4" s="32" t="s">
        <v>9</v>
      </c>
      <c r="H4" s="28" t="s">
        <v>10</v>
      </c>
      <c r="I4" s="27" t="s">
        <v>11</v>
      </c>
      <c r="J4" s="27" t="s">
        <v>179</v>
      </c>
    </row>
    <row r="5" spans="2:10" ht="30" customHeight="1" x14ac:dyDescent="0.2">
      <c r="B5" s="1" t="s">
        <v>13</v>
      </c>
      <c r="C5" s="20" t="s">
        <v>14</v>
      </c>
      <c r="D5" s="20" t="s">
        <v>15</v>
      </c>
      <c r="E5" t="s">
        <v>16</v>
      </c>
      <c r="F5" t="s">
        <v>17</v>
      </c>
      <c r="G5" s="33">
        <v>88.253193087903824</v>
      </c>
      <c r="H5" s="21">
        <v>65</v>
      </c>
      <c r="I5" s="9" t="s">
        <v>18</v>
      </c>
      <c r="J5" s="39">
        <f>(LineItems2[[#This Row],[NDX Standard Rate]]-LineItems2[[#This Row],[Cost]])/LineItems2[[#This Row],[NDX Standard Rate]]</f>
        <v>0.26348273953943724</v>
      </c>
    </row>
    <row r="6" spans="2:10" ht="30" customHeight="1" x14ac:dyDescent="0.2">
      <c r="B6" s="2" t="s">
        <v>19</v>
      </c>
      <c r="C6" s="20" t="s">
        <v>14</v>
      </c>
      <c r="D6" s="20" t="s">
        <v>15</v>
      </c>
      <c r="E6" t="s">
        <v>20</v>
      </c>
      <c r="F6" t="s">
        <v>17</v>
      </c>
      <c r="G6" s="33">
        <v>81.966545435447671</v>
      </c>
      <c r="H6" s="21">
        <v>65</v>
      </c>
      <c r="I6" s="9">
        <v>3</v>
      </c>
      <c r="J6" s="39">
        <f>(LineItems2[[#This Row],[NDX Standard Rate]]-LineItems2[[#This Row],[Cost]])/LineItems2[[#This Row],[NDX Standard Rate]]</f>
        <v>0.20699354041716428</v>
      </c>
    </row>
    <row r="7" spans="2:10" ht="30" customHeight="1" x14ac:dyDescent="0.2">
      <c r="B7" s="1" t="s">
        <v>21</v>
      </c>
      <c r="C7" s="25" t="s">
        <v>14</v>
      </c>
      <c r="D7" s="25" t="s">
        <v>15</v>
      </c>
      <c r="E7" t="s">
        <v>22</v>
      </c>
      <c r="F7" t="s">
        <v>17</v>
      </c>
      <c r="G7" s="33">
        <v>84.909980430528364</v>
      </c>
      <c r="H7" s="21">
        <v>65</v>
      </c>
      <c r="I7" s="23"/>
      <c r="J7" s="39">
        <f>(LineItems2[[#This Row],[NDX Standard Rate]]-LineItems2[[#This Row],[Cost]])/LineItems2[[#This Row],[NDX Standard Rate]]</f>
        <v>0.23448339440872101</v>
      </c>
    </row>
    <row r="8" spans="2:10" ht="30" customHeight="1" x14ac:dyDescent="0.2">
      <c r="B8" s="4">
        <v>45524</v>
      </c>
      <c r="C8" s="25" t="s">
        <v>14</v>
      </c>
      <c r="D8" s="25" t="s">
        <v>15</v>
      </c>
      <c r="E8" t="s">
        <v>180</v>
      </c>
      <c r="F8" t="s">
        <v>17</v>
      </c>
      <c r="G8" s="33">
        <v>88.958289885297177</v>
      </c>
      <c r="H8" s="21">
        <v>78</v>
      </c>
      <c r="I8" s="23"/>
      <c r="J8" s="39">
        <f>(LineItems2[[#This Row],[NDX Standard Rate]]-LineItems2[[#This Row],[Cost]])/LineItems2[[#This Row],[NDX Standard Rate]]</f>
        <v>0.12318458346520371</v>
      </c>
    </row>
    <row r="9" spans="2:10" ht="30" customHeight="1" x14ac:dyDescent="0.2">
      <c r="C9" s="25" t="s">
        <v>14</v>
      </c>
      <c r="D9" s="25" t="s">
        <v>15</v>
      </c>
      <c r="E9" t="s">
        <v>181</v>
      </c>
      <c r="F9" t="s">
        <v>17</v>
      </c>
      <c r="G9" s="33">
        <v>79</v>
      </c>
      <c r="H9" s="21">
        <v>78</v>
      </c>
      <c r="I9" s="9">
        <v>3</v>
      </c>
      <c r="J9" s="39">
        <f>(LineItems2[[#This Row],[NDX Standard Rate]]-LineItems2[[#This Row],[Cost]])/LineItems2[[#This Row],[NDX Standard Rate]]</f>
        <v>1.2658227848101266E-2</v>
      </c>
    </row>
    <row r="10" spans="2:10" ht="30" customHeight="1" x14ac:dyDescent="0.2">
      <c r="B10" s="1" t="s">
        <v>25</v>
      </c>
      <c r="C10" s="20" t="s">
        <v>14</v>
      </c>
      <c r="D10" s="20" t="s">
        <v>15</v>
      </c>
      <c r="E10" s="22" t="s">
        <v>23</v>
      </c>
      <c r="F10" t="s">
        <v>17</v>
      </c>
      <c r="G10" s="33">
        <v>76.886027424295008</v>
      </c>
      <c r="H10" s="21">
        <v>51</v>
      </c>
      <c r="I10" s="18" t="s">
        <v>18</v>
      </c>
      <c r="J10" s="39">
        <f>(LineItems2[[#This Row],[NDX Standard Rate]]-LineItems2[[#This Row],[Cost]])/LineItems2[[#This Row],[NDX Standard Rate]]</f>
        <v>0.33668051649284914</v>
      </c>
    </row>
    <row r="11" spans="2:10" ht="30" customHeight="1" x14ac:dyDescent="0.2">
      <c r="B11" s="2" t="s">
        <v>27</v>
      </c>
      <c r="C11" s="20" t="s">
        <v>14</v>
      </c>
      <c r="D11" s="20" t="s">
        <v>15</v>
      </c>
      <c r="E11" s="22" t="s">
        <v>24</v>
      </c>
      <c r="F11" t="s">
        <v>17</v>
      </c>
      <c r="G11" s="33">
        <v>71.364050696297227</v>
      </c>
      <c r="H11" s="21">
        <v>51</v>
      </c>
      <c r="I11" s="23">
        <v>3</v>
      </c>
      <c r="J11" s="39">
        <f>(LineItems2[[#This Row],[NDX Standard Rate]]-LineItems2[[#This Row],[Cost]])/LineItems2[[#This Row],[NDX Standard Rate]]</f>
        <v>0.28535446765711453</v>
      </c>
    </row>
    <row r="12" spans="2:10" ht="30" customHeight="1" x14ac:dyDescent="0.2">
      <c r="B12" s="1" t="s">
        <v>29</v>
      </c>
      <c r="C12" s="25" t="s">
        <v>14</v>
      </c>
      <c r="D12" s="25" t="s">
        <v>15</v>
      </c>
      <c r="E12" t="s">
        <v>182</v>
      </c>
      <c r="F12" t="s">
        <v>17</v>
      </c>
      <c r="G12" s="33">
        <v>61</v>
      </c>
      <c r="H12" s="21">
        <v>51</v>
      </c>
      <c r="I12" s="23"/>
      <c r="J12" s="39">
        <f>(LineItems2[[#This Row],[NDX Standard Rate]]-LineItems2[[#This Row],[Cost]])/LineItems2[[#This Row],[NDX Standard Rate]]</f>
        <v>0.16393442622950818</v>
      </c>
    </row>
    <row r="13" spans="2:10" ht="30" customHeight="1" x14ac:dyDescent="0.2">
      <c r="B13" s="2" t="s">
        <v>33</v>
      </c>
      <c r="C13" s="20" t="s">
        <v>14</v>
      </c>
      <c r="D13" s="20" t="s">
        <v>15</v>
      </c>
      <c r="E13" t="s">
        <v>28</v>
      </c>
      <c r="F13" t="s">
        <v>17</v>
      </c>
      <c r="G13" s="33">
        <v>87.193013719502147</v>
      </c>
      <c r="H13" s="21">
        <v>72</v>
      </c>
      <c r="I13" s="9" t="s">
        <v>18</v>
      </c>
      <c r="J13" s="39">
        <f>(LineItems2[[#This Row],[NDX Standard Rate]]-LineItems2[[#This Row],[Cost]])/LineItems2[[#This Row],[NDX Standard Rate]]</f>
        <v>0.17424576891421267</v>
      </c>
    </row>
    <row r="14" spans="2:10" ht="30" customHeight="1" x14ac:dyDescent="0.2">
      <c r="B14" s="2"/>
      <c r="C14" s="20" t="s">
        <v>14</v>
      </c>
      <c r="D14" s="20" t="s">
        <v>15</v>
      </c>
      <c r="E14" t="s">
        <v>183</v>
      </c>
      <c r="F14" t="s">
        <v>17</v>
      </c>
      <c r="G14" s="33">
        <v>79.646481178396073</v>
      </c>
      <c r="H14" s="21">
        <v>72</v>
      </c>
      <c r="I14" s="9">
        <v>3</v>
      </c>
      <c r="J14" s="39">
        <f>(LineItems2[[#This Row],[NDX Standard Rate]]-LineItems2[[#This Row],[Cost]])/LineItems2[[#This Row],[NDX Standard Rate]]</f>
        <v>9.6005260562222597E-2</v>
      </c>
    </row>
    <row r="15" spans="2:10" ht="30" customHeight="1" x14ac:dyDescent="0.2">
      <c r="B15" s="2"/>
      <c r="C15" s="20" t="s">
        <v>30</v>
      </c>
      <c r="D15" s="20" t="s">
        <v>15</v>
      </c>
      <c r="E15" t="s">
        <v>34</v>
      </c>
      <c r="F15" t="s">
        <v>17</v>
      </c>
      <c r="G15" s="33">
        <v>81</v>
      </c>
      <c r="H15" s="21">
        <v>38</v>
      </c>
      <c r="I15" s="9">
        <v>3</v>
      </c>
      <c r="J15" s="39">
        <f>(LineItems2[[#This Row],[NDX Standard Rate]]-LineItems2[[#This Row],[Cost]])/LineItems2[[#This Row],[NDX Standard Rate]]</f>
        <v>0.53086419753086422</v>
      </c>
    </row>
    <row r="16" spans="2:10" ht="30" customHeight="1" x14ac:dyDescent="0.2">
      <c r="B16" s="2"/>
      <c r="C16" s="24" t="s">
        <v>30</v>
      </c>
      <c r="D16" s="24" t="s">
        <v>15</v>
      </c>
      <c r="E16" t="s">
        <v>35</v>
      </c>
      <c r="F16" t="s">
        <v>17</v>
      </c>
      <c r="G16" s="33">
        <v>83</v>
      </c>
      <c r="H16" s="21">
        <v>38</v>
      </c>
      <c r="I16" s="23" t="s">
        <v>32</v>
      </c>
      <c r="J16" s="39">
        <f>(LineItems2[[#This Row],[NDX Standard Rate]]-LineItems2[[#This Row],[Cost]])/LineItems2[[#This Row],[NDX Standard Rate]]</f>
        <v>0.54216867469879515</v>
      </c>
    </row>
    <row r="17" spans="2:10" ht="30" customHeight="1" x14ac:dyDescent="0.2">
      <c r="B17" s="2"/>
      <c r="C17" s="24" t="s">
        <v>30</v>
      </c>
      <c r="D17" s="24" t="s">
        <v>15</v>
      </c>
      <c r="E17" s="22" t="s">
        <v>31</v>
      </c>
      <c r="F17" t="s">
        <v>17</v>
      </c>
      <c r="G17" s="33">
        <v>83</v>
      </c>
      <c r="H17" s="21">
        <v>38</v>
      </c>
      <c r="I17" s="9" t="s">
        <v>32</v>
      </c>
      <c r="J17" s="39">
        <f>(LineItems2[[#This Row],[NDX Standard Rate]]-LineItems2[[#This Row],[Cost]])/LineItems2[[#This Row],[NDX Standard Rate]]</f>
        <v>0.54216867469879515</v>
      </c>
    </row>
    <row r="18" spans="2:10" ht="30" customHeight="1" x14ac:dyDescent="0.2">
      <c r="B18" s="2"/>
      <c r="C18" s="24" t="s">
        <v>36</v>
      </c>
      <c r="D18" s="24" t="s">
        <v>15</v>
      </c>
      <c r="E18" s="22" t="s">
        <v>38</v>
      </c>
      <c r="F18" t="s">
        <v>17</v>
      </c>
      <c r="G18" s="33">
        <v>64.773553719008262</v>
      </c>
      <c r="H18" s="21">
        <v>38</v>
      </c>
      <c r="I18" s="23">
        <v>3</v>
      </c>
      <c r="J18" s="39">
        <f>(LineItems2[[#This Row],[NDX Standard Rate]]-LineItems2[[#This Row],[Cost]])/LineItems2[[#This Row],[NDX Standard Rate]]</f>
        <v>0.41334081861794425</v>
      </c>
    </row>
    <row r="19" spans="2:10" ht="30" customHeight="1" x14ac:dyDescent="0.2">
      <c r="B19" s="2"/>
      <c r="C19" s="20" t="s">
        <v>36</v>
      </c>
      <c r="D19" s="20" t="s">
        <v>15</v>
      </c>
      <c r="E19" t="s">
        <v>40</v>
      </c>
      <c r="F19" t="s">
        <v>17</v>
      </c>
      <c r="G19" s="33">
        <v>68</v>
      </c>
      <c r="H19" s="21">
        <v>38</v>
      </c>
      <c r="I19" s="9" t="s">
        <v>32</v>
      </c>
      <c r="J19" s="39">
        <f>(LineItems2[[#This Row],[NDX Standard Rate]]-LineItems2[[#This Row],[Cost]])/LineItems2[[#This Row],[NDX Standard Rate]]</f>
        <v>0.44117647058823528</v>
      </c>
    </row>
    <row r="20" spans="2:10" ht="30" customHeight="1" x14ac:dyDescent="0.2">
      <c r="B20" s="2"/>
      <c r="C20" s="20" t="s">
        <v>36</v>
      </c>
      <c r="D20" s="20" t="s">
        <v>15</v>
      </c>
      <c r="E20" s="35" t="s">
        <v>184</v>
      </c>
      <c r="F20" t="s">
        <v>17</v>
      </c>
      <c r="G20" s="33">
        <v>68</v>
      </c>
      <c r="H20" s="21">
        <v>38</v>
      </c>
      <c r="I20" s="9" t="s">
        <v>32</v>
      </c>
      <c r="J20" s="39">
        <f>(LineItems2[[#This Row],[NDX Standard Rate]]-LineItems2[[#This Row],[Cost]])/LineItems2[[#This Row],[NDX Standard Rate]]</f>
        <v>0.44117647058823528</v>
      </c>
    </row>
    <row r="21" spans="2:10" ht="30" customHeight="1" x14ac:dyDescent="0.2">
      <c r="B21" s="2"/>
      <c r="C21" s="20" t="s">
        <v>36</v>
      </c>
      <c r="D21" s="20" t="s">
        <v>15</v>
      </c>
      <c r="E21" s="35" t="s">
        <v>37</v>
      </c>
      <c r="F21" t="s">
        <v>17</v>
      </c>
      <c r="G21" s="33">
        <v>59.351170568561876</v>
      </c>
      <c r="H21" s="21">
        <v>38</v>
      </c>
      <c r="I21" s="9" t="s">
        <v>32</v>
      </c>
      <c r="J21" s="39">
        <f>(LineItems2[[#This Row],[NDX Standard Rate]]-LineItems2[[#This Row],[Cost]])/LineItems2[[#This Row],[NDX Standard Rate]]</f>
        <v>0.35974304068522489</v>
      </c>
    </row>
    <row r="22" spans="2:10" ht="30" customHeight="1" x14ac:dyDescent="0.2">
      <c r="B22" s="2"/>
      <c r="C22" s="25" t="s">
        <v>36</v>
      </c>
      <c r="D22" s="25" t="s">
        <v>15</v>
      </c>
      <c r="E22" t="s">
        <v>185</v>
      </c>
      <c r="F22" t="s">
        <v>17</v>
      </c>
      <c r="G22" s="33">
        <v>60.144508670520239</v>
      </c>
      <c r="H22" s="21">
        <v>38</v>
      </c>
      <c r="I22" s="9" t="s">
        <v>32</v>
      </c>
      <c r="J22" s="39">
        <f>(LineItems2[[#This Row],[NDX Standard Rate]]-LineItems2[[#This Row],[Cost]])/LineItems2[[#This Row],[NDX Standard Rate]]</f>
        <v>0.36818837097549262</v>
      </c>
    </row>
    <row r="23" spans="2:10" ht="30" customHeight="1" x14ac:dyDescent="0.2">
      <c r="B23" s="2"/>
      <c r="C23" s="20" t="s">
        <v>41</v>
      </c>
      <c r="D23" s="20" t="s">
        <v>15</v>
      </c>
      <c r="E23" t="s">
        <v>42</v>
      </c>
      <c r="F23" t="s">
        <v>43</v>
      </c>
      <c r="G23" s="33">
        <v>14.167617130716764</v>
      </c>
      <c r="H23" s="21">
        <v>6</v>
      </c>
      <c r="I23" s="9" t="s">
        <v>18</v>
      </c>
      <c r="J23" s="39">
        <f>(LineItems2[[#This Row],[NDX Standard Rate]]-LineItems2[[#This Row],[Cost]])/LineItems2[[#This Row],[NDX Standard Rate]]</f>
        <v>0.57649900158641221</v>
      </c>
    </row>
    <row r="24" spans="2:10" ht="30" customHeight="1" x14ac:dyDescent="0.2">
      <c r="B24" s="2"/>
      <c r="C24" s="25" t="s">
        <v>44</v>
      </c>
      <c r="D24" s="25" t="s">
        <v>15</v>
      </c>
      <c r="E24" t="s">
        <v>186</v>
      </c>
      <c r="F24" t="s">
        <v>17</v>
      </c>
      <c r="G24" s="33">
        <v>73</v>
      </c>
      <c r="H24" s="21">
        <v>41</v>
      </c>
      <c r="I24" s="23"/>
      <c r="J24" s="39">
        <f>(LineItems2[[#This Row],[NDX Standard Rate]]-LineItems2[[#This Row],[Cost]])/LineItems2[[#This Row],[NDX Standard Rate]]</f>
        <v>0.43835616438356162</v>
      </c>
    </row>
    <row r="25" spans="2:10" ht="30" customHeight="1" x14ac:dyDescent="0.2">
      <c r="B25" s="2"/>
      <c r="C25" s="20" t="s">
        <v>44</v>
      </c>
      <c r="D25" s="20" t="s">
        <v>15</v>
      </c>
      <c r="E25" t="s">
        <v>45</v>
      </c>
      <c r="F25" t="s">
        <v>17</v>
      </c>
      <c r="G25" s="33">
        <v>95.725441331827028</v>
      </c>
      <c r="H25" s="21">
        <v>71</v>
      </c>
      <c r="I25" s="9"/>
      <c r="J25" s="39">
        <f>(LineItems2[[#This Row],[NDX Standard Rate]]-LineItems2[[#This Row],[Cost]])/LineItems2[[#This Row],[NDX Standard Rate]]</f>
        <v>0.2582954018056457</v>
      </c>
    </row>
    <row r="26" spans="2:10" ht="30" customHeight="1" x14ac:dyDescent="0.2">
      <c r="B26" s="2"/>
      <c r="C26" s="20" t="s">
        <v>44</v>
      </c>
      <c r="D26" s="20" t="s">
        <v>15</v>
      </c>
      <c r="E26" t="s">
        <v>46</v>
      </c>
      <c r="F26" t="s">
        <v>17</v>
      </c>
      <c r="G26" s="33">
        <v>88.877302873986736</v>
      </c>
      <c r="H26" s="21">
        <v>71</v>
      </c>
      <c r="I26" s="9">
        <v>3</v>
      </c>
      <c r="J26" s="39">
        <f>(LineItems2[[#This Row],[NDX Standard Rate]]-LineItems2[[#This Row],[Cost]])/LineItems2[[#This Row],[NDX Standard Rate]]</f>
        <v>0.20114587522231389</v>
      </c>
    </row>
    <row r="27" spans="2:10" ht="30" customHeight="1" x14ac:dyDescent="0.2">
      <c r="B27" s="2"/>
      <c r="C27" s="20" t="s">
        <v>44</v>
      </c>
      <c r="D27" s="20" t="s">
        <v>15</v>
      </c>
      <c r="E27" t="s">
        <v>48</v>
      </c>
      <c r="F27" t="s">
        <v>17</v>
      </c>
      <c r="G27" s="33">
        <v>85.951999999999998</v>
      </c>
      <c r="H27" s="21">
        <v>71</v>
      </c>
      <c r="I27" s="9">
        <v>3</v>
      </c>
      <c r="J27" s="39">
        <f>(LineItems2[[#This Row],[NDX Standard Rate]]-LineItems2[[#This Row],[Cost]])/LineItems2[[#This Row],[NDX Standard Rate]]</f>
        <v>0.17395755770662694</v>
      </c>
    </row>
    <row r="28" spans="2:10" ht="30" customHeight="1" x14ac:dyDescent="0.2">
      <c r="B28" s="2"/>
      <c r="C28" s="25" t="s">
        <v>44</v>
      </c>
      <c r="D28" s="25" t="s">
        <v>15</v>
      </c>
      <c r="E28" t="s">
        <v>187</v>
      </c>
      <c r="F28" t="s">
        <v>17</v>
      </c>
      <c r="G28" s="33">
        <v>74.319999999999993</v>
      </c>
      <c r="H28" s="21">
        <v>71</v>
      </c>
      <c r="I28" s="9">
        <v>3</v>
      </c>
      <c r="J28" s="39">
        <f>(LineItems2[[#This Row],[NDX Standard Rate]]-LineItems2[[#This Row],[Cost]])/LineItems2[[#This Row],[NDX Standard Rate]]</f>
        <v>4.4671689989235652E-2</v>
      </c>
    </row>
    <row r="29" spans="2:10" ht="30" customHeight="1" x14ac:dyDescent="0.2">
      <c r="B29" s="2"/>
      <c r="C29" s="20" t="s">
        <v>44</v>
      </c>
      <c r="D29" s="20" t="s">
        <v>15</v>
      </c>
      <c r="E29" t="s">
        <v>51</v>
      </c>
      <c r="F29" t="s">
        <v>17</v>
      </c>
      <c r="G29" s="33">
        <v>99.121293800539092</v>
      </c>
      <c r="H29" s="21">
        <v>71</v>
      </c>
      <c r="I29" s="9">
        <v>3</v>
      </c>
      <c r="J29" s="39">
        <f>(LineItems2[[#This Row],[NDX Standard Rate]]-LineItems2[[#This Row],[Cost]])/LineItems2[[#This Row],[NDX Standard Rate]]</f>
        <v>0.28370587915375001</v>
      </c>
    </row>
    <row r="30" spans="2:10" ht="30" customHeight="1" x14ac:dyDescent="0.2">
      <c r="B30" s="2"/>
      <c r="C30" s="20" t="s">
        <v>44</v>
      </c>
      <c r="D30" s="20" t="s">
        <v>15</v>
      </c>
      <c r="E30" t="s">
        <v>188</v>
      </c>
      <c r="F30" t="s">
        <v>17</v>
      </c>
      <c r="G30" s="33">
        <v>33</v>
      </c>
      <c r="H30" s="21">
        <v>29</v>
      </c>
      <c r="I30" s="9">
        <v>3</v>
      </c>
      <c r="J30" s="39">
        <f>(LineItems2[[#This Row],[NDX Standard Rate]]-LineItems2[[#This Row],[Cost]])/LineItems2[[#This Row],[NDX Standard Rate]]</f>
        <v>0.12121212121212122</v>
      </c>
    </row>
    <row r="31" spans="2:10" ht="30" customHeight="1" x14ac:dyDescent="0.2">
      <c r="B31" s="2"/>
      <c r="C31" s="20" t="s">
        <v>52</v>
      </c>
      <c r="D31" s="20" t="s">
        <v>15</v>
      </c>
      <c r="E31" t="s">
        <v>53</v>
      </c>
      <c r="F31" t="s">
        <v>100</v>
      </c>
      <c r="G31" s="33">
        <v>23.313736249234235</v>
      </c>
      <c r="H31" s="21">
        <v>6</v>
      </c>
      <c r="I31" s="9" t="s">
        <v>18</v>
      </c>
      <c r="J31" s="39">
        <f>(LineItems2[[#This Row],[NDX Standard Rate]]-LineItems2[[#This Row],[Cost]])/LineItems2[[#This Row],[NDX Standard Rate]]</f>
        <v>0.74264099345307311</v>
      </c>
    </row>
    <row r="32" spans="2:10" ht="30" customHeight="1" x14ac:dyDescent="0.2">
      <c r="B32" s="2"/>
      <c r="C32" s="20" t="s">
        <v>54</v>
      </c>
      <c r="D32" s="20" t="s">
        <v>15</v>
      </c>
      <c r="E32" t="s">
        <v>189</v>
      </c>
      <c r="F32" t="s">
        <v>17</v>
      </c>
      <c r="G32" s="33">
        <v>19.303370786516854</v>
      </c>
      <c r="H32" s="21">
        <v>15</v>
      </c>
      <c r="I32" s="9">
        <v>3</v>
      </c>
      <c r="J32" s="39">
        <f>(LineItems2[[#This Row],[NDX Standard Rate]]-LineItems2[[#This Row],[Cost]])/LineItems2[[#This Row],[NDX Standard Rate]]</f>
        <v>0.22293364377182773</v>
      </c>
    </row>
    <row r="33" spans="1:10" ht="30" customHeight="1" x14ac:dyDescent="0.2">
      <c r="B33" s="2"/>
      <c r="C33" s="20" t="s">
        <v>54</v>
      </c>
      <c r="D33" s="20" t="s">
        <v>15</v>
      </c>
      <c r="E33" t="s">
        <v>56</v>
      </c>
      <c r="F33" t="s">
        <v>17</v>
      </c>
      <c r="G33" s="33">
        <v>22</v>
      </c>
      <c r="H33" s="21">
        <v>20</v>
      </c>
      <c r="I33" s="9" t="s">
        <v>18</v>
      </c>
      <c r="J33" s="39">
        <f>(LineItems2[[#This Row],[NDX Standard Rate]]-LineItems2[[#This Row],[Cost]])/LineItems2[[#This Row],[NDX Standard Rate]]</f>
        <v>9.0909090909090912E-2</v>
      </c>
    </row>
    <row r="34" spans="1:10" ht="30" customHeight="1" x14ac:dyDescent="0.2">
      <c r="B34" s="2"/>
      <c r="C34" s="20" t="s">
        <v>54</v>
      </c>
      <c r="D34" s="20" t="s">
        <v>15</v>
      </c>
      <c r="E34" t="s">
        <v>57</v>
      </c>
      <c r="F34" t="s">
        <v>17</v>
      </c>
      <c r="G34" s="33">
        <v>22</v>
      </c>
      <c r="H34" s="21">
        <v>20</v>
      </c>
      <c r="I34" s="9"/>
      <c r="J34" s="39">
        <f>(LineItems2[[#This Row],[NDX Standard Rate]]-LineItems2[[#This Row],[Cost]])/LineItems2[[#This Row],[NDX Standard Rate]]</f>
        <v>9.0909090909090912E-2</v>
      </c>
    </row>
    <row r="35" spans="1:10" ht="30" customHeight="1" x14ac:dyDescent="0.2">
      <c r="B35" s="2"/>
      <c r="C35" s="20" t="s">
        <v>54</v>
      </c>
      <c r="D35" s="20" t="s">
        <v>15</v>
      </c>
      <c r="E35" t="s">
        <v>190</v>
      </c>
      <c r="F35" t="s">
        <v>17</v>
      </c>
      <c r="G35" s="33">
        <v>17.293814432989691</v>
      </c>
      <c r="H35" s="21">
        <v>11</v>
      </c>
      <c r="I35" s="9"/>
      <c r="J35" s="39">
        <f>(LineItems2[[#This Row],[NDX Standard Rate]]-LineItems2[[#This Row],[Cost]])/LineItems2[[#This Row],[NDX Standard Rate]]</f>
        <v>0.36393442622950822</v>
      </c>
    </row>
    <row r="36" spans="1:10" ht="30" customHeight="1" x14ac:dyDescent="0.2">
      <c r="B36" s="2"/>
      <c r="C36" s="25" t="s">
        <v>54</v>
      </c>
      <c r="D36" s="25" t="s">
        <v>15</v>
      </c>
      <c r="E36" t="s">
        <v>191</v>
      </c>
      <c r="F36" t="s">
        <v>17</v>
      </c>
      <c r="G36" s="33">
        <v>28.666666666666664</v>
      </c>
      <c r="H36" s="21">
        <v>19</v>
      </c>
      <c r="I36" s="23"/>
      <c r="J36" s="39">
        <f>(LineItems2[[#This Row],[NDX Standard Rate]]-LineItems2[[#This Row],[Cost]])/LineItems2[[#This Row],[NDX Standard Rate]]</f>
        <v>0.33720930232558133</v>
      </c>
    </row>
    <row r="37" spans="1:10" ht="30" customHeight="1" x14ac:dyDescent="0.2">
      <c r="C37" s="20" t="s">
        <v>54</v>
      </c>
      <c r="D37" s="20" t="s">
        <v>15</v>
      </c>
      <c r="E37" t="s">
        <v>192</v>
      </c>
      <c r="F37" t="s">
        <v>17</v>
      </c>
      <c r="G37" s="33">
        <v>34</v>
      </c>
      <c r="H37" s="21">
        <v>31</v>
      </c>
      <c r="I37" s="9"/>
      <c r="J37" s="39">
        <f>(LineItems2[[#This Row],[NDX Standard Rate]]-LineItems2[[#This Row],[Cost]])/LineItems2[[#This Row],[NDX Standard Rate]]</f>
        <v>8.8235294117647065E-2</v>
      </c>
    </row>
    <row r="38" spans="1:10" ht="30" customHeight="1" x14ac:dyDescent="0.2">
      <c r="C38" s="25" t="s">
        <v>14</v>
      </c>
      <c r="D38" s="25" t="s">
        <v>58</v>
      </c>
      <c r="E38" t="s">
        <v>193</v>
      </c>
      <c r="F38" t="s">
        <v>17</v>
      </c>
      <c r="G38" s="33">
        <v>279</v>
      </c>
      <c r="H38" s="21">
        <v>256</v>
      </c>
      <c r="I38" s="23" t="s">
        <v>60</v>
      </c>
      <c r="J38" s="39">
        <f>(LineItems2[[#This Row],[NDX Standard Rate]]-LineItems2[[#This Row],[Cost]])/LineItems2[[#This Row],[NDX Standard Rate]]</f>
        <v>8.2437275985663083E-2</v>
      </c>
    </row>
    <row r="39" spans="1:10" ht="30" customHeight="1" x14ac:dyDescent="0.2">
      <c r="C39" s="25" t="s">
        <v>14</v>
      </c>
      <c r="D39" s="25" t="s">
        <v>58</v>
      </c>
      <c r="E39" t="s">
        <v>71</v>
      </c>
      <c r="F39" t="s">
        <v>17</v>
      </c>
      <c r="G39" s="33">
        <v>279</v>
      </c>
      <c r="H39" s="21">
        <v>260</v>
      </c>
      <c r="I39" s="23" t="s">
        <v>60</v>
      </c>
      <c r="J39" s="39">
        <f>(LineItems2[[#This Row],[NDX Standard Rate]]-LineItems2[[#This Row],[Cost]])/LineItems2[[#This Row],[NDX Standard Rate]]</f>
        <v>6.8100358422939072E-2</v>
      </c>
    </row>
    <row r="40" spans="1:10" ht="30" customHeight="1" x14ac:dyDescent="0.2">
      <c r="C40" s="20" t="s">
        <v>41</v>
      </c>
      <c r="D40" s="20" t="s">
        <v>113</v>
      </c>
      <c r="E40" t="s">
        <v>53</v>
      </c>
      <c r="F40" t="s">
        <v>100</v>
      </c>
      <c r="G40" s="33">
        <v>23.313736249234235</v>
      </c>
      <c r="H40" s="21">
        <v>6</v>
      </c>
      <c r="I40" s="9" t="s">
        <v>18</v>
      </c>
      <c r="J40" s="39">
        <f>(LineItems2[[#This Row],[NDX Standard Rate]]-LineItems2[[#This Row],[Cost]])/LineItems2[[#This Row],[NDX Standard Rate]]</f>
        <v>0.74264099345307311</v>
      </c>
    </row>
    <row r="41" spans="1:10" ht="30" customHeight="1" x14ac:dyDescent="0.2">
      <c r="A41" s="11"/>
      <c r="B41" s="3"/>
      <c r="C41" s="20" t="s">
        <v>114</v>
      </c>
      <c r="D41" s="20" t="s">
        <v>113</v>
      </c>
      <c r="E41" t="s">
        <v>115</v>
      </c>
      <c r="F41" t="s">
        <v>100</v>
      </c>
      <c r="G41" s="33">
        <v>103</v>
      </c>
      <c r="H41" s="21">
        <v>78</v>
      </c>
      <c r="I41" s="9" t="s">
        <v>116</v>
      </c>
      <c r="J41" s="39">
        <f>(LineItems2[[#This Row],[NDX Standard Rate]]-LineItems2[[#This Row],[Cost]])/LineItems2[[#This Row],[NDX Standard Rate]]</f>
        <v>0.24271844660194175</v>
      </c>
    </row>
    <row r="42" spans="1:10" ht="30" customHeight="1" x14ac:dyDescent="0.2">
      <c r="A42" s="11"/>
      <c r="B42" s="3"/>
      <c r="C42" s="20" t="s">
        <v>114</v>
      </c>
      <c r="D42" s="20" t="s">
        <v>113</v>
      </c>
      <c r="E42" t="s">
        <v>117</v>
      </c>
      <c r="F42" t="s">
        <v>100</v>
      </c>
      <c r="G42" s="33">
        <v>91.167138810198281</v>
      </c>
      <c r="H42" s="21">
        <v>83</v>
      </c>
      <c r="I42" s="9" t="s">
        <v>118</v>
      </c>
      <c r="J42" s="39">
        <f>(LineItems2[[#This Row],[NDX Standard Rate]]-LineItems2[[#This Row],[Cost]])/LineItems2[[#This Row],[NDX Standard Rate]]</f>
        <v>8.9584239637064009E-2</v>
      </c>
    </row>
    <row r="43" spans="1:10" ht="30" customHeight="1" x14ac:dyDescent="0.2">
      <c r="C43" s="25" t="s">
        <v>114</v>
      </c>
      <c r="D43" s="25" t="s">
        <v>113</v>
      </c>
      <c r="E43" t="s">
        <v>194</v>
      </c>
      <c r="F43" t="s">
        <v>100</v>
      </c>
      <c r="G43" s="33">
        <v>165</v>
      </c>
      <c r="H43" s="21">
        <v>144</v>
      </c>
      <c r="I43" s="23" t="s">
        <v>129</v>
      </c>
      <c r="J43" s="39">
        <f>(LineItems2[[#This Row],[NDX Standard Rate]]-LineItems2[[#This Row],[Cost]])/LineItems2[[#This Row],[NDX Standard Rate]]</f>
        <v>0.12727272727272726</v>
      </c>
    </row>
    <row r="44" spans="1:10" ht="30" customHeight="1" x14ac:dyDescent="0.2">
      <c r="C44" s="20" t="s">
        <v>114</v>
      </c>
      <c r="D44" s="20" t="s">
        <v>113</v>
      </c>
      <c r="E44" t="s">
        <v>120</v>
      </c>
      <c r="F44" t="s">
        <v>100</v>
      </c>
      <c r="G44" s="33">
        <f>165/3</f>
        <v>55</v>
      </c>
      <c r="H44" s="21">
        <v>47</v>
      </c>
      <c r="I44" s="9" t="s">
        <v>121</v>
      </c>
      <c r="J44" s="39">
        <f>(LineItems2[[#This Row],[NDX Standard Rate]]-LineItems2[[#This Row],[Cost]])/LineItems2[[#This Row],[NDX Standard Rate]]</f>
        <v>0.14545454545454545</v>
      </c>
    </row>
    <row r="45" spans="1:10" ht="30" customHeight="1" x14ac:dyDescent="0.2">
      <c r="C45" s="20" t="s">
        <v>114</v>
      </c>
      <c r="D45" s="20" t="s">
        <v>113</v>
      </c>
      <c r="E45" t="s">
        <v>124</v>
      </c>
      <c r="F45" t="s">
        <v>100</v>
      </c>
      <c r="G45" s="33">
        <v>110</v>
      </c>
      <c r="H45" s="21">
        <v>97</v>
      </c>
      <c r="I45" s="9" t="s">
        <v>125</v>
      </c>
      <c r="J45" s="39">
        <f>(LineItems2[[#This Row],[NDX Standard Rate]]-LineItems2[[#This Row],[Cost]])/LineItems2[[#This Row],[NDX Standard Rate]]</f>
        <v>0.11818181818181818</v>
      </c>
    </row>
    <row r="46" spans="1:10" ht="30" customHeight="1" x14ac:dyDescent="0.2">
      <c r="C46" s="20" t="s">
        <v>114</v>
      </c>
      <c r="D46" s="20" t="s">
        <v>113</v>
      </c>
      <c r="E46" t="s">
        <v>195</v>
      </c>
      <c r="F46" t="s">
        <v>17</v>
      </c>
      <c r="G46" s="33">
        <v>40.595348837209293</v>
      </c>
      <c r="H46" s="21">
        <v>37</v>
      </c>
      <c r="I46" s="9"/>
      <c r="J46" s="39">
        <f>(LineItems2[[#This Row],[NDX Standard Rate]]-LineItems2[[#This Row],[Cost]])/LineItems2[[#This Row],[NDX Standard Rate]]</f>
        <v>8.8565536205316028E-2</v>
      </c>
    </row>
    <row r="47" spans="1:10" ht="30" customHeight="1" x14ac:dyDescent="0.2">
      <c r="C47" s="20" t="s">
        <v>114</v>
      </c>
      <c r="D47" s="20" t="s">
        <v>113</v>
      </c>
      <c r="E47" t="s">
        <v>127</v>
      </c>
      <c r="F47" t="s">
        <v>100</v>
      </c>
      <c r="G47" s="33">
        <v>161.34110787172008</v>
      </c>
      <c r="H47" s="21">
        <v>129</v>
      </c>
      <c r="I47" s="9" t="s">
        <v>125</v>
      </c>
      <c r="J47" s="39">
        <f>(LineItems2[[#This Row],[NDX Standard Rate]]-LineItems2[[#This Row],[Cost]])/LineItems2[[#This Row],[NDX Standard Rate]]</f>
        <v>0.20045175280086719</v>
      </c>
    </row>
    <row r="48" spans="1:10" ht="30" customHeight="1" x14ac:dyDescent="0.2">
      <c r="C48" s="20" t="s">
        <v>114</v>
      </c>
      <c r="D48" s="20" t="s">
        <v>113</v>
      </c>
      <c r="E48" s="22" t="s">
        <v>128</v>
      </c>
      <c r="F48" s="22" t="s">
        <v>100</v>
      </c>
      <c r="G48" s="33">
        <v>167.08272506082727</v>
      </c>
      <c r="H48" s="21">
        <v>129</v>
      </c>
      <c r="I48" s="23" t="s">
        <v>125</v>
      </c>
      <c r="J48" s="39">
        <f>(LineItems2[[#This Row],[NDX Standard Rate]]-LineItems2[[#This Row],[Cost]])/LineItems2[[#This Row],[NDX Standard Rate]]</f>
        <v>0.22792736380713849</v>
      </c>
    </row>
    <row r="49" spans="3:10" ht="30" customHeight="1" x14ac:dyDescent="0.2">
      <c r="C49" s="25" t="s">
        <v>114</v>
      </c>
      <c r="D49" s="25" t="s">
        <v>113</v>
      </c>
      <c r="E49" t="s">
        <v>196</v>
      </c>
      <c r="F49" t="s">
        <v>100</v>
      </c>
      <c r="G49" s="33">
        <v>90.546868982515605</v>
      </c>
      <c r="H49" s="21">
        <v>47</v>
      </c>
      <c r="I49" s="23"/>
      <c r="J49" s="39">
        <f>(LineItems2[[#This Row],[NDX Standard Rate]]-LineItems2[[#This Row],[Cost]])/LineItems2[[#This Row],[NDX Standard Rate]]</f>
        <v>0.48093180329542268</v>
      </c>
    </row>
    <row r="50" spans="3:10" ht="30" customHeight="1" x14ac:dyDescent="0.2">
      <c r="C50" s="20" t="s">
        <v>131</v>
      </c>
      <c r="D50" s="20" t="s">
        <v>113</v>
      </c>
      <c r="E50" t="s">
        <v>134</v>
      </c>
      <c r="F50" t="s">
        <v>100</v>
      </c>
      <c r="G50" s="33">
        <v>33</v>
      </c>
      <c r="H50" s="21">
        <v>0</v>
      </c>
      <c r="I50" s="9" t="s">
        <v>18</v>
      </c>
      <c r="J50" s="39">
        <f>(LineItems2[[#This Row],[NDX Standard Rate]]-LineItems2[[#This Row],[Cost]])/LineItems2[[#This Row],[NDX Standard Rate]]</f>
        <v>1</v>
      </c>
    </row>
    <row r="51" spans="3:10" ht="30" customHeight="1" x14ac:dyDescent="0.2">
      <c r="C51" s="20" t="s">
        <v>131</v>
      </c>
      <c r="D51" s="20" t="s">
        <v>113</v>
      </c>
      <c r="E51" t="s">
        <v>135</v>
      </c>
      <c r="F51" t="s">
        <v>100</v>
      </c>
      <c r="G51" s="33">
        <v>14</v>
      </c>
      <c r="H51" s="21">
        <v>0</v>
      </c>
      <c r="I51" s="9" t="s">
        <v>18</v>
      </c>
      <c r="J51" s="39">
        <f>(LineItems2[[#This Row],[NDX Standard Rate]]-LineItems2[[#This Row],[Cost]])/LineItems2[[#This Row],[NDX Standard Rate]]</f>
        <v>1</v>
      </c>
    </row>
    <row r="52" spans="3:10" ht="30" customHeight="1" x14ac:dyDescent="0.2">
      <c r="C52" s="20" t="s">
        <v>131</v>
      </c>
      <c r="D52" s="20" t="s">
        <v>113</v>
      </c>
      <c r="E52" t="s">
        <v>136</v>
      </c>
      <c r="F52" t="s">
        <v>100</v>
      </c>
      <c r="G52" s="33">
        <v>30.104149581761522</v>
      </c>
      <c r="H52" s="21">
        <v>11</v>
      </c>
      <c r="I52" s="9" t="s">
        <v>18</v>
      </c>
      <c r="J52" s="39">
        <f>(LineItems2[[#This Row],[NDX Standard Rate]]-LineItems2[[#This Row],[Cost]])/LineItems2[[#This Row],[NDX Standard Rate]]</f>
        <v>0.63460186875153235</v>
      </c>
    </row>
    <row r="53" spans="3:10" ht="30" customHeight="1" x14ac:dyDescent="0.2">
      <c r="C53" s="20" t="s">
        <v>131</v>
      </c>
      <c r="D53" s="20" t="s">
        <v>113</v>
      </c>
      <c r="E53" t="s">
        <v>138</v>
      </c>
      <c r="F53" t="s">
        <v>100</v>
      </c>
      <c r="G53" s="33">
        <v>125</v>
      </c>
      <c r="H53" s="21">
        <v>113</v>
      </c>
      <c r="I53" s="9" t="s">
        <v>125</v>
      </c>
      <c r="J53" s="39">
        <f>(LineItems2[[#This Row],[NDX Standard Rate]]-LineItems2[[#This Row],[Cost]])/LineItems2[[#This Row],[NDX Standard Rate]]</f>
        <v>9.6000000000000002E-2</v>
      </c>
    </row>
    <row r="54" spans="3:10" ht="30" customHeight="1" x14ac:dyDescent="0.2">
      <c r="C54" s="20" t="s">
        <v>131</v>
      </c>
      <c r="D54" s="20" t="s">
        <v>113</v>
      </c>
      <c r="E54" t="s">
        <v>139</v>
      </c>
      <c r="F54" s="22" t="s">
        <v>100</v>
      </c>
      <c r="G54" s="33">
        <v>210.9473684210526</v>
      </c>
      <c r="H54" s="21">
        <v>175</v>
      </c>
      <c r="I54" s="23" t="s">
        <v>123</v>
      </c>
      <c r="J54" s="39">
        <f>(LineItems2[[#This Row],[NDX Standard Rate]]-LineItems2[[#This Row],[Cost]])/LineItems2[[#This Row],[NDX Standard Rate]]</f>
        <v>0.17040918163672644</v>
      </c>
    </row>
    <row r="55" spans="3:10" ht="30" customHeight="1" x14ac:dyDescent="0.2">
      <c r="C55" s="20" t="s">
        <v>41</v>
      </c>
      <c r="D55" s="20" t="s">
        <v>149</v>
      </c>
      <c r="E55" t="s">
        <v>53</v>
      </c>
      <c r="F55" t="s">
        <v>100</v>
      </c>
      <c r="G55" s="33">
        <v>23.313736249234235</v>
      </c>
      <c r="H55" s="21">
        <v>6</v>
      </c>
      <c r="I55" s="9" t="s">
        <v>18</v>
      </c>
      <c r="J55" s="39">
        <f>(LineItems2[[#This Row],[NDX Standard Rate]]-LineItems2[[#This Row],[Cost]])/LineItems2[[#This Row],[NDX Standard Rate]]</f>
        <v>0.74264099345307311</v>
      </c>
    </row>
    <row r="56" spans="3:10" ht="30" customHeight="1" x14ac:dyDescent="0.2">
      <c r="C56" s="20" t="s">
        <v>152</v>
      </c>
      <c r="D56" s="20" t="s">
        <v>149</v>
      </c>
      <c r="E56" t="s">
        <v>153</v>
      </c>
      <c r="F56" t="s">
        <v>100</v>
      </c>
      <c r="G56" s="33">
        <v>54.503167420814471</v>
      </c>
      <c r="H56" s="21">
        <v>47</v>
      </c>
      <c r="I56" s="9" t="s">
        <v>18</v>
      </c>
      <c r="J56" s="39">
        <f>(LineItems2[[#This Row],[NDX Standard Rate]]-LineItems2[[#This Row],[Cost]])/LineItems2[[#This Row],[NDX Standard Rate]]</f>
        <v>0.1376647959353102</v>
      </c>
    </row>
    <row r="57" spans="3:10" ht="30" customHeight="1" x14ac:dyDescent="0.2">
      <c r="C57" s="20" t="s">
        <v>152</v>
      </c>
      <c r="D57" s="20" t="s">
        <v>149</v>
      </c>
      <c r="E57" t="s">
        <v>154</v>
      </c>
      <c r="F57" t="s">
        <v>100</v>
      </c>
      <c r="G57" s="33">
        <v>75.918777475402962</v>
      </c>
      <c r="H57" s="21">
        <v>70</v>
      </c>
      <c r="I57" s="9" t="s">
        <v>18</v>
      </c>
      <c r="J57" s="39">
        <f>(LineItems2[[#This Row],[NDX Standard Rate]]-LineItems2[[#This Row],[Cost]])/LineItems2[[#This Row],[NDX Standard Rate]]</f>
        <v>7.7961970308605077E-2</v>
      </c>
    </row>
    <row r="58" spans="3:10" ht="30" customHeight="1" x14ac:dyDescent="0.2">
      <c r="C58" s="20" t="s">
        <v>152</v>
      </c>
      <c r="D58" s="20" t="s">
        <v>149</v>
      </c>
      <c r="E58" t="s">
        <v>197</v>
      </c>
      <c r="F58" t="s">
        <v>100</v>
      </c>
      <c r="G58" s="33">
        <v>62.032128514056225</v>
      </c>
      <c r="H58" s="21">
        <v>62</v>
      </c>
      <c r="I58" s="9"/>
      <c r="J58" s="39">
        <f>(LineItems2[[#This Row],[NDX Standard Rate]]-LineItems2[[#This Row],[Cost]])/LineItems2[[#This Row],[NDX Standard Rate]]</f>
        <v>5.1793344555225301E-4</v>
      </c>
    </row>
    <row r="59" spans="3:10" ht="30" customHeight="1" x14ac:dyDescent="0.2">
      <c r="C59" s="20" t="s">
        <v>163</v>
      </c>
      <c r="D59" s="20" t="s">
        <v>163</v>
      </c>
      <c r="E59" t="s">
        <v>198</v>
      </c>
      <c r="F59" t="s">
        <v>165</v>
      </c>
      <c r="G59" s="33">
        <v>10.147456639973964</v>
      </c>
      <c r="H59" s="21">
        <v>4</v>
      </c>
      <c r="I59" s="9"/>
      <c r="J59" s="39">
        <f>(LineItems2[[#This Row],[NDX Standard Rate]]-LineItems2[[#This Row],[Cost]])/LineItems2[[#This Row],[NDX Standard Rate]]</f>
        <v>0.60581255560701142</v>
      </c>
    </row>
    <row r="60" spans="3:10" ht="30" customHeight="1" x14ac:dyDescent="0.2">
      <c r="C60" s="24" t="s">
        <v>167</v>
      </c>
      <c r="D60" s="24"/>
      <c r="E60" s="22"/>
      <c r="F60" s="22"/>
      <c r="G60" s="40"/>
      <c r="H60" s="21"/>
      <c r="I60" s="23"/>
    </row>
    <row r="61" spans="3:10" ht="30" customHeight="1" x14ac:dyDescent="0.2">
      <c r="C61" s="16">
        <v>1</v>
      </c>
      <c r="D61" s="11" t="s">
        <v>168</v>
      </c>
      <c r="E61" s="11"/>
      <c r="F61" s="11"/>
      <c r="G61" s="34"/>
      <c r="H61" s="12"/>
      <c r="I61" s="11"/>
    </row>
    <row r="62" spans="3:10" ht="30" customHeight="1" x14ac:dyDescent="0.2">
      <c r="C62" s="16">
        <v>2</v>
      </c>
      <c r="D62" s="10" t="s">
        <v>169</v>
      </c>
      <c r="E62" s="11"/>
      <c r="F62" s="11"/>
      <c r="G62" s="34"/>
      <c r="H62" s="12"/>
      <c r="I62" s="11"/>
    </row>
    <row r="63" spans="3:10" ht="30" customHeight="1" x14ac:dyDescent="0.2">
      <c r="C63" s="16">
        <v>3</v>
      </c>
      <c r="D63" s="11" t="s">
        <v>170</v>
      </c>
      <c r="E63" s="11"/>
      <c r="F63" s="11"/>
      <c r="G63" s="34"/>
      <c r="H63" s="12"/>
      <c r="I63" s="11"/>
    </row>
    <row r="64" spans="3:10" ht="30" customHeight="1" x14ac:dyDescent="0.2">
      <c r="C64" s="16">
        <v>4</v>
      </c>
      <c r="D64" s="11" t="s">
        <v>171</v>
      </c>
      <c r="E64" s="11"/>
      <c r="F64" s="11"/>
      <c r="G64" s="34"/>
      <c r="H64" s="12"/>
      <c r="I64" s="11"/>
    </row>
    <row r="65" spans="3:10" ht="30" customHeight="1" x14ac:dyDescent="0.2">
      <c r="C65" s="16">
        <v>5</v>
      </c>
      <c r="D65" s="11" t="s">
        <v>172</v>
      </c>
      <c r="E65" s="11"/>
      <c r="F65" s="11"/>
      <c r="G65" s="34"/>
      <c r="H65" s="12"/>
      <c r="I65" s="11"/>
    </row>
    <row r="66" spans="3:10" ht="30" customHeight="1" x14ac:dyDescent="0.2">
      <c r="C66" s="16">
        <v>6</v>
      </c>
      <c r="D66" s="11" t="s">
        <v>173</v>
      </c>
      <c r="E66" s="11"/>
      <c r="F66" s="11"/>
      <c r="G66" s="34"/>
      <c r="H66" s="12"/>
      <c r="I66" s="11"/>
    </row>
    <row r="67" spans="3:10" ht="30" customHeight="1" x14ac:dyDescent="0.2">
      <c r="C67" s="16">
        <v>7</v>
      </c>
      <c r="D67" s="11" t="s">
        <v>174</v>
      </c>
      <c r="E67" s="11"/>
      <c r="F67" s="11"/>
      <c r="G67" s="34"/>
      <c r="H67" s="12"/>
      <c r="I67" s="11"/>
    </row>
    <row r="68" spans="3:10" ht="30" customHeight="1" x14ac:dyDescent="0.2">
      <c r="C68" s="16">
        <v>8</v>
      </c>
      <c r="D68" s="11" t="s">
        <v>175</v>
      </c>
      <c r="E68" s="11"/>
      <c r="F68" s="11"/>
      <c r="G68" s="34"/>
      <c r="H68" s="11"/>
      <c r="I68" s="11"/>
    </row>
    <row r="69" spans="3:10" ht="30" customHeight="1" x14ac:dyDescent="0.2">
      <c r="C69" s="16">
        <v>9</v>
      </c>
      <c r="D69" s="11" t="s">
        <v>176</v>
      </c>
      <c r="E69" s="11"/>
      <c r="F69" s="11"/>
      <c r="G69" s="34"/>
      <c r="H69" s="11"/>
      <c r="I69" s="11"/>
    </row>
    <row r="70" spans="3:10" ht="30" customHeight="1" x14ac:dyDescent="0.2">
      <c r="C70" s="16">
        <v>10</v>
      </c>
      <c r="D70" s="11" t="s">
        <v>177</v>
      </c>
      <c r="E70" s="11"/>
      <c r="F70" s="11"/>
      <c r="G70" s="34"/>
      <c r="H70" s="11"/>
      <c r="I70" s="11"/>
      <c r="J70" s="38"/>
    </row>
    <row r="71" spans="3:10" ht="30" customHeight="1" x14ac:dyDescent="0.2">
      <c r="C71" s="16">
        <v>11</v>
      </c>
      <c r="D71" s="11" t="s">
        <v>199</v>
      </c>
      <c r="E71" s="11"/>
      <c r="F71" s="11"/>
      <c r="G71" s="34"/>
      <c r="H71" s="11"/>
      <c r="I71" s="11"/>
    </row>
  </sheetData>
  <mergeCells count="2">
    <mergeCell ref="C2:J2"/>
    <mergeCell ref="C3:I3"/>
  </mergeCells>
  <dataValidations count="10">
    <dataValidation allowBlank="1" showInputMessage="1" showErrorMessage="1" prompt="Enter Description in this column under this heading" sqref="C4:F4" xr:uid="{00000000-0002-0000-0100-000000000000}"/>
    <dataValidation allowBlank="1" showInputMessage="1" showErrorMessage="1" prompt="Enter Date in cell below" sqref="B7" xr:uid="{00000000-0002-0000-0100-000001000000}"/>
    <dataValidation allowBlank="1" showInputMessage="1" showErrorMessage="1" prompt="Enter Date in this cell" sqref="B8" xr:uid="{00000000-0002-0000-0100-000002000000}"/>
    <dataValidation allowBlank="1" showInputMessage="1" showErrorMessage="1" prompt="Enter Salesperson name in cell below" sqref="B10" xr:uid="{00000000-0002-0000-0100-000003000000}"/>
    <dataValidation allowBlank="1" showInputMessage="1" showErrorMessage="1" prompt="Enter Prepared By person name in cell below" sqref="B12" xr:uid="{00000000-0002-0000-0100-000004000000}"/>
    <dataValidation allowBlank="1" showInputMessage="1" showErrorMessage="1" prompt="Add Company Logo in this cell and customer details in cells below" sqref="B3:B4" xr:uid="{00000000-0002-0000-0100-000005000000}"/>
    <dataValidation allowBlank="1" showInputMessage="1" showErrorMessage="1" prompt="Enter Customer name in cell below" sqref="B5" xr:uid="{00000000-0002-0000-0100-000006000000}"/>
    <dataValidation allowBlank="1" showInputMessage="1" showErrorMessage="1" prompt="Title of this worksheet is in this cell. Enter company name and address in cells below" sqref="B1" xr:uid="{00000000-0002-0000-0100-000007000000}"/>
    <dataValidation allowBlank="1" showInputMessage="1" showErrorMessage="1" prompt="Create a Construction Proposal in this sheet. Enter construction details in Line Items table starting in cell D4. Add Company Logo in cell B1. Total due is automatically calculated" sqref="A1" xr:uid="{00000000-0002-0000-0100-000008000000}"/>
    <dataValidation allowBlank="1" showInputMessage="1" showErrorMessage="1" prompt="Enter Unit Price in this column under this heading" sqref="H4:I4" xr:uid="{00000000-0002-0000-0100-000009000000}"/>
  </dataValidations>
  <printOptions horizontalCentered="1"/>
  <pageMargins left="0.25" right="0.25" top="0.25" bottom="0.25" header="0" footer="0.25"/>
  <pageSetup scale="61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F3661E4F6E9F44931A9C866DE2324F" ma:contentTypeVersion="13" ma:contentTypeDescription="Create a new document." ma:contentTypeScope="" ma:versionID="9596fffcc9e9a2517c57f95d64ac1442">
  <xsd:schema xmlns:xsd="http://www.w3.org/2001/XMLSchema" xmlns:xs="http://www.w3.org/2001/XMLSchema" xmlns:p="http://schemas.microsoft.com/office/2006/metadata/properties" xmlns:ns2="9575668d-bdc6-4e62-b639-79aa546aa9a0" xmlns:ns3="9313db56-390e-42a7-834a-ee308bda7aa3" targetNamespace="http://schemas.microsoft.com/office/2006/metadata/properties" ma:root="true" ma:fieldsID="c9f6a0733a8bae82aad00b4f783b8411" ns2:_="" ns3:_="">
    <xsd:import namespace="9575668d-bdc6-4e62-b639-79aa546aa9a0"/>
    <xsd:import namespace="9313db56-390e-42a7-834a-ee308bda7a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5668d-bdc6-4e62-b639-79aa546aa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682c5aa-a36a-4a1e-887a-2e5a52fb2b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3db56-390e-42a7-834a-ee308bda7aa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fa3731c-5d9f-491c-bbce-b6a7f18e42fa}" ma:internalName="TaxCatchAll" ma:showField="CatchAllData" ma:web="9313db56-390e-42a7-834a-ee308bda7a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75668d-bdc6-4e62-b639-79aa546aa9a0">
      <Terms xmlns="http://schemas.microsoft.com/office/infopath/2007/PartnerControls"/>
    </lcf76f155ced4ddcb4097134ff3c332f>
    <TaxCatchAll xmlns="9313db56-390e-42a7-834a-ee308bda7aa3" xsi:nil="true"/>
  </documentManagement>
</p:properties>
</file>

<file path=customXml/itemProps1.xml><?xml version="1.0" encoding="utf-8"?>
<ds:datastoreItem xmlns:ds="http://schemas.openxmlformats.org/officeDocument/2006/customXml" ds:itemID="{6B2184A8-405E-4060-9E6C-6760DC0DD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75668d-bdc6-4e62-b639-79aa546aa9a0"/>
    <ds:schemaRef ds:uri="9313db56-390e-42a7-834a-ee308bda7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20724-CCE3-4C75-A921-32210F019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11BED-6C9E-4E70-A9C4-4D47F3581F00}">
  <ds:schemaRefs>
    <ds:schemaRef ds:uri="http://schemas.microsoft.com/office/2006/metadata/properties"/>
    <ds:schemaRef ds:uri="http://schemas.microsoft.com/office/infopath/2007/PartnerControls"/>
    <ds:schemaRef ds:uri="9575668d-bdc6-4e62-b639-79aa546aa9a0"/>
    <ds:schemaRef ds:uri="9313db56-390e-42a7-834a-ee308bda7a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Exhibit 1</vt:lpstr>
      <vt:lpstr>Exhibit 1B</vt:lpstr>
      <vt:lpstr>'Exhibit 1B'!ColumnTitleRegion1..B6.1</vt:lpstr>
      <vt:lpstr>ColumnTitleRegion1..B6.1</vt:lpstr>
      <vt:lpstr>'Exhibit 1'!Print_Area</vt:lpstr>
      <vt:lpstr>'Exhibit 1'!Print_Titles</vt:lpstr>
      <vt:lpstr>'Exhibit 1B'!Print_Titles</vt:lpstr>
      <vt:lpstr>'Exhibit 1B'!RowTitleRegion1..G35</vt:lpstr>
      <vt:lpstr>RowTitleRegion1..G35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Herget</dc:creator>
  <cp:keywords/>
  <dc:description/>
  <cp:lastModifiedBy>Jim Gochis</cp:lastModifiedBy>
  <cp:revision/>
  <dcterms:created xsi:type="dcterms:W3CDTF">2017-07-30T18:12:27Z</dcterms:created>
  <dcterms:modified xsi:type="dcterms:W3CDTF">2025-04-16T11:46:48Z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0x0101004CF3661E4F6E9F44931A9C866DE2324F</vt:lpwstr>
  </property>
  <property fmtid="{D5CDD505-2E9C-101B-9397-08002B2CF9AE}" pid="3" name="MediaServiceImageTags">
    <vt:lpwstr/>
  </property>
</Properties>
</file>